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cetaldehyde" sheetId="1" r:id="rId1"/>
    <sheet name="Acetone" sheetId="2" r:id="rId2"/>
    <sheet name="Acrolein" sheetId="3" r:id="rId3"/>
    <sheet name="Formaldehyde" sheetId="4" r:id="rId4"/>
    <sheet name="MEK" sheetId="5" r:id="rId5"/>
    <sheet name="MIBK" sheetId="6" r:id="rId6"/>
    <sheet name="Propioaldehyde" sheetId="7" r:id="rId7"/>
  </sheets>
  <definedNames/>
  <calcPr fullCalcOnLoad="1"/>
</workbook>
</file>

<file path=xl/sharedStrings.xml><?xml version="1.0" encoding="utf-8"?>
<sst xmlns="http://schemas.openxmlformats.org/spreadsheetml/2006/main" count="2160" uniqueCount="30">
  <si>
    <t>Date Sampled</t>
  </si>
  <si>
    <t>Site</t>
  </si>
  <si>
    <t>Compound</t>
  </si>
  <si>
    <t>Sample ID</t>
  </si>
  <si>
    <t>Filter #</t>
  </si>
  <si>
    <t>Formaldehyde</t>
  </si>
  <si>
    <t>Acetaldehyde</t>
  </si>
  <si>
    <t>Methyl Ethyl Ketone (MEK)</t>
  </si>
  <si>
    <t>Methyl Isobutyl Ketone (MIBK)</t>
  </si>
  <si>
    <t>Propionaldehyde</t>
  </si>
  <si>
    <t>S</t>
  </si>
  <si>
    <t>PRIMARY</t>
  </si>
  <si>
    <t>&lt;0.075</t>
  </si>
  <si>
    <t>&lt;0.150</t>
  </si>
  <si>
    <t>Acetone</t>
  </si>
  <si>
    <t>Acrolein</t>
  </si>
  <si>
    <t>N</t>
  </si>
  <si>
    <t>P</t>
  </si>
  <si>
    <t>PPBv</t>
  </si>
  <si>
    <t>Concentration ug/cart</t>
  </si>
  <si>
    <t>Minimum</t>
  </si>
  <si>
    <t>Maximum</t>
  </si>
  <si>
    <t>Median</t>
  </si>
  <si>
    <t>Average</t>
  </si>
  <si>
    <t>Total Flow (l)</t>
  </si>
  <si>
    <t xml:space="preserve">Winchester Special Project    -    Draft Carbonyl Compounds Data Report </t>
  </si>
  <si>
    <t>North - Clearbrook Firestation</t>
  </si>
  <si>
    <t>Center - Courthouse</t>
  </si>
  <si>
    <t>South - GE Plant</t>
  </si>
  <si>
    <t>Standard Deviation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</si>
</sst>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0000"/>
    <numFmt numFmtId="167" formatCode="0.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1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1" xfId="0" applyFont="1" applyBorder="1" applyAlignment="1" quotePrefix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2.8515625" style="0" customWidth="1"/>
    <col min="2" max="3" width="15.421875" style="0" customWidth="1"/>
    <col min="4" max="4" width="8.140625" style="0" customWidth="1"/>
    <col min="5" max="5" width="12.140625" style="0" customWidth="1"/>
    <col min="6" max="6" width="11.7109375" style="0" customWidth="1"/>
    <col min="7" max="7" width="11.8515625" style="0" customWidth="1"/>
    <col min="8" max="8" width="12.57421875" style="0" customWidth="1"/>
    <col min="9" max="9" width="14.421875" style="0" customWidth="1"/>
    <col min="10" max="10" width="10.28125" style="0" customWidth="1"/>
    <col min="11" max="11" width="12.28125" style="0" customWidth="1"/>
    <col min="12" max="12" width="14.421875" style="0" customWidth="1"/>
    <col min="13" max="13" width="11.7109375" style="0" customWidth="1"/>
    <col min="14" max="14" width="12.421875" style="0" customWidth="1"/>
    <col min="15" max="15" width="14.28125" style="0" customWidth="1"/>
    <col min="17" max="17" width="11.28125" style="0" customWidth="1"/>
    <col min="18" max="18" width="10.140625" style="0" customWidth="1"/>
    <col min="19" max="19" width="10.57421875" style="0" customWidth="1"/>
    <col min="20" max="20" width="12.8515625" style="0" customWidth="1"/>
  </cols>
  <sheetData>
    <row r="1" spans="1:20" ht="33.75" customHeight="1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31.5" customHeight="1">
      <c r="B2" s="6"/>
      <c r="C2" s="31" t="s">
        <v>26</v>
      </c>
      <c r="D2" s="32"/>
      <c r="E2" s="32"/>
      <c r="F2" s="32"/>
      <c r="G2" s="32"/>
      <c r="H2" s="32"/>
      <c r="I2" s="31" t="s">
        <v>27</v>
      </c>
      <c r="J2" s="32"/>
      <c r="K2" s="32"/>
      <c r="L2" s="32"/>
      <c r="M2" s="32"/>
      <c r="N2" s="32"/>
      <c r="O2" s="31" t="s">
        <v>28</v>
      </c>
      <c r="P2" s="32"/>
      <c r="Q2" s="32"/>
      <c r="R2" s="32"/>
      <c r="S2" s="32"/>
      <c r="T2" s="32"/>
    </row>
    <row r="3" spans="1:20" s="7" customFormat="1" ht="42" customHeight="1">
      <c r="A3" s="8" t="s">
        <v>2</v>
      </c>
      <c r="B3" s="8" t="s">
        <v>0</v>
      </c>
      <c r="C3" s="8" t="s">
        <v>19</v>
      </c>
      <c r="D3" s="8" t="s">
        <v>1</v>
      </c>
      <c r="E3" s="8" t="s">
        <v>3</v>
      </c>
      <c r="F3" s="8" t="s">
        <v>4</v>
      </c>
      <c r="G3" s="12" t="s">
        <v>24</v>
      </c>
      <c r="H3" s="8" t="s">
        <v>18</v>
      </c>
      <c r="I3" s="9" t="s">
        <v>19</v>
      </c>
      <c r="J3" s="8" t="s">
        <v>1</v>
      </c>
      <c r="K3" s="8" t="s">
        <v>3</v>
      </c>
      <c r="L3" s="8" t="s">
        <v>4</v>
      </c>
      <c r="M3" s="12" t="s">
        <v>24</v>
      </c>
      <c r="N3" s="8" t="s">
        <v>18</v>
      </c>
      <c r="O3" s="9" t="s">
        <v>19</v>
      </c>
      <c r="P3" s="8" t="s">
        <v>1</v>
      </c>
      <c r="Q3" s="8" t="s">
        <v>3</v>
      </c>
      <c r="R3" s="8" t="s">
        <v>4</v>
      </c>
      <c r="S3" s="12" t="s">
        <v>24</v>
      </c>
      <c r="T3" s="8" t="s">
        <v>18</v>
      </c>
    </row>
    <row r="4" spans="1:20" ht="21" customHeight="1">
      <c r="A4" s="13" t="s">
        <v>6</v>
      </c>
      <c r="B4" s="15">
        <v>38542</v>
      </c>
      <c r="C4" s="2">
        <v>0.289</v>
      </c>
      <c r="D4" s="1" t="s">
        <v>16</v>
      </c>
      <c r="E4" s="1" t="s">
        <v>11</v>
      </c>
      <c r="F4" s="1">
        <v>695061</v>
      </c>
      <c r="G4" s="4">
        <v>184.5</v>
      </c>
      <c r="H4" s="10">
        <f aca="true" t="shared" si="0" ref="H4:H38">(C4/G4)*555.6894</f>
        <v>0.8704294666666665</v>
      </c>
      <c r="I4" s="2">
        <v>0.489</v>
      </c>
      <c r="J4" s="1" t="s">
        <v>17</v>
      </c>
      <c r="K4" s="1" t="s">
        <v>11</v>
      </c>
      <c r="L4" s="1">
        <v>694421</v>
      </c>
      <c r="M4" s="4">
        <v>185.71</v>
      </c>
      <c r="N4" s="10">
        <f aca="true" t="shared" si="1" ref="N4:N38">(I4/M4)*555.6894</f>
        <v>1.4632067018469657</v>
      </c>
      <c r="O4" s="2">
        <v>0.401</v>
      </c>
      <c r="P4" s="1" t="s">
        <v>10</v>
      </c>
      <c r="Q4" s="1" t="s">
        <v>11</v>
      </c>
      <c r="R4" s="1">
        <v>694461</v>
      </c>
      <c r="S4" s="4">
        <v>187.2</v>
      </c>
      <c r="T4" s="10">
        <f aca="true" t="shared" si="2" ref="T4:T38">(O4/S4)*555.6894</f>
        <v>1.1903389391025643</v>
      </c>
    </row>
    <row r="5" spans="1:20" ht="21" customHeight="1">
      <c r="A5" s="14" t="s">
        <v>6</v>
      </c>
      <c r="B5" s="16">
        <v>38548</v>
      </c>
      <c r="C5" s="2">
        <v>0.347</v>
      </c>
      <c r="D5" s="1" t="s">
        <v>16</v>
      </c>
      <c r="E5" s="1" t="s">
        <v>11</v>
      </c>
      <c r="F5" s="1">
        <v>695066</v>
      </c>
      <c r="G5" s="4">
        <v>184.33</v>
      </c>
      <c r="H5" s="10">
        <f t="shared" si="0"/>
        <v>1.0460816025606248</v>
      </c>
      <c r="I5" s="2">
        <v>0.419</v>
      </c>
      <c r="J5" s="1" t="s">
        <v>17</v>
      </c>
      <c r="K5" s="1" t="s">
        <v>11</v>
      </c>
      <c r="L5" s="1">
        <v>694426</v>
      </c>
      <c r="M5" s="4">
        <v>185.87</v>
      </c>
      <c r="N5" s="10">
        <f t="shared" si="1"/>
        <v>1.2526704610749448</v>
      </c>
      <c r="O5" s="2">
        <v>0.387</v>
      </c>
      <c r="P5" s="1" t="s">
        <v>10</v>
      </c>
      <c r="Q5" s="1" t="s">
        <v>11</v>
      </c>
      <c r="R5" s="1">
        <v>694466</v>
      </c>
      <c r="S5" s="4">
        <v>187.33</v>
      </c>
      <c r="T5" s="10">
        <f t="shared" si="2"/>
        <v>1.1479837602092562</v>
      </c>
    </row>
    <row r="6" spans="1:20" ht="21" customHeight="1">
      <c r="A6" s="14" t="s">
        <v>6</v>
      </c>
      <c r="B6" s="16">
        <v>38554</v>
      </c>
      <c r="C6" s="2">
        <v>0.417</v>
      </c>
      <c r="D6" s="1" t="s">
        <v>16</v>
      </c>
      <c r="E6" s="1" t="s">
        <v>11</v>
      </c>
      <c r="F6" s="1">
        <v>612751</v>
      </c>
      <c r="G6" s="4">
        <v>184.23</v>
      </c>
      <c r="H6" s="10">
        <f t="shared" si="0"/>
        <v>1.2577890669272105</v>
      </c>
      <c r="I6" s="2">
        <v>0.513</v>
      </c>
      <c r="J6" s="1" t="s">
        <v>17</v>
      </c>
      <c r="K6" s="1" t="s">
        <v>11</v>
      </c>
      <c r="L6" s="1">
        <v>613401</v>
      </c>
      <c r="M6" s="4">
        <v>185.31</v>
      </c>
      <c r="N6" s="10">
        <f t="shared" si="1"/>
        <v>1.5383339388052453</v>
      </c>
      <c r="O6" s="2">
        <v>0.389</v>
      </c>
      <c r="P6" s="1" t="s">
        <v>10</v>
      </c>
      <c r="Q6" s="1" t="s">
        <v>11</v>
      </c>
      <c r="R6" s="1">
        <v>694411</v>
      </c>
      <c r="S6" s="4">
        <v>187.07</v>
      </c>
      <c r="T6" s="10">
        <f t="shared" si="2"/>
        <v>1.1555202683487464</v>
      </c>
    </row>
    <row r="7" spans="1:20" ht="21" customHeight="1">
      <c r="A7" s="14" t="s">
        <v>6</v>
      </c>
      <c r="B7" s="16">
        <v>38560</v>
      </c>
      <c r="C7" s="2">
        <v>0.502</v>
      </c>
      <c r="D7" s="1" t="s">
        <v>16</v>
      </c>
      <c r="E7" s="1" t="s">
        <v>11</v>
      </c>
      <c r="F7" s="1">
        <v>612756</v>
      </c>
      <c r="G7" s="4">
        <v>184.37</v>
      </c>
      <c r="H7" s="10">
        <f t="shared" si="0"/>
        <v>1.5130231534414493</v>
      </c>
      <c r="I7" s="2">
        <v>0.492</v>
      </c>
      <c r="J7" s="1" t="s">
        <v>17</v>
      </c>
      <c r="K7" s="1" t="s">
        <v>11</v>
      </c>
      <c r="L7" s="1">
        <v>613406</v>
      </c>
      <c r="M7" s="4">
        <v>185.68</v>
      </c>
      <c r="N7" s="10">
        <f t="shared" si="1"/>
        <v>1.4724212882378283</v>
      </c>
      <c r="O7" s="2">
        <v>0.474</v>
      </c>
      <c r="P7" s="1" t="s">
        <v>10</v>
      </c>
      <c r="Q7" s="1" t="s">
        <v>11</v>
      </c>
      <c r="R7" s="1">
        <v>694416</v>
      </c>
      <c r="S7" s="4">
        <v>187.2</v>
      </c>
      <c r="T7" s="10">
        <f t="shared" si="2"/>
        <v>1.4070340576923077</v>
      </c>
    </row>
    <row r="8" spans="1:20" ht="21" customHeight="1">
      <c r="A8" s="14" t="s">
        <v>6</v>
      </c>
      <c r="B8" s="16">
        <v>38566</v>
      </c>
      <c r="C8" s="2">
        <v>0.456</v>
      </c>
      <c r="D8" s="1" t="s">
        <v>16</v>
      </c>
      <c r="E8" s="1" t="s">
        <v>11</v>
      </c>
      <c r="F8" s="1">
        <v>672361</v>
      </c>
      <c r="G8" s="4">
        <v>184.92</v>
      </c>
      <c r="H8" s="10">
        <f t="shared" si="0"/>
        <v>1.3702918364698247</v>
      </c>
      <c r="I8" s="2">
        <v>0.494</v>
      </c>
      <c r="J8" s="1" t="s">
        <v>17</v>
      </c>
      <c r="K8" s="1" t="s">
        <v>11</v>
      </c>
      <c r="L8" s="1">
        <v>647701</v>
      </c>
      <c r="M8" s="4">
        <v>185.58</v>
      </c>
      <c r="N8" s="10">
        <f t="shared" si="1"/>
        <v>1.4792033818299384</v>
      </c>
      <c r="O8" s="2">
        <v>0.428</v>
      </c>
      <c r="P8" s="1" t="s">
        <v>10</v>
      </c>
      <c r="Q8" s="1" t="s">
        <v>11</v>
      </c>
      <c r="R8" s="1">
        <v>737821</v>
      </c>
      <c r="S8" s="4">
        <v>187.2</v>
      </c>
      <c r="T8" s="10">
        <f t="shared" si="2"/>
        <v>1.2704864487179486</v>
      </c>
    </row>
    <row r="9" spans="1:20" ht="21" customHeight="1">
      <c r="A9" s="14" t="s">
        <v>6</v>
      </c>
      <c r="B9" s="16">
        <v>38572</v>
      </c>
      <c r="C9" s="2">
        <v>0.306</v>
      </c>
      <c r="D9" s="1" t="s">
        <v>16</v>
      </c>
      <c r="E9" s="1" t="s">
        <v>11</v>
      </c>
      <c r="F9" s="1">
        <v>672366</v>
      </c>
      <c r="G9" s="4">
        <v>184.41</v>
      </c>
      <c r="H9" s="10">
        <f t="shared" si="0"/>
        <v>0.9220809956076135</v>
      </c>
      <c r="I9" s="2">
        <v>0.335</v>
      </c>
      <c r="J9" s="1" t="s">
        <v>17</v>
      </c>
      <c r="K9" s="1" t="s">
        <v>11</v>
      </c>
      <c r="L9" s="1">
        <v>647706</v>
      </c>
      <c r="M9" s="4">
        <v>185.68</v>
      </c>
      <c r="N9" s="10">
        <f t="shared" si="1"/>
        <v>1.0025632755277898</v>
      </c>
      <c r="O9" s="2">
        <v>0.325</v>
      </c>
      <c r="P9" s="1" t="s">
        <v>10</v>
      </c>
      <c r="Q9" s="1" t="s">
        <v>11</v>
      </c>
      <c r="R9" s="1">
        <v>737826</v>
      </c>
      <c r="S9" s="4">
        <v>187.22</v>
      </c>
      <c r="T9" s="10">
        <f t="shared" si="2"/>
        <v>0.964635482320265</v>
      </c>
    </row>
    <row r="10" spans="1:20" ht="21" customHeight="1">
      <c r="A10" s="14" t="s">
        <v>6</v>
      </c>
      <c r="B10" s="16">
        <v>38578</v>
      </c>
      <c r="C10" s="2">
        <v>0.424</v>
      </c>
      <c r="D10" s="1" t="s">
        <v>16</v>
      </c>
      <c r="E10" s="1" t="s">
        <v>11</v>
      </c>
      <c r="F10" s="1">
        <v>673076</v>
      </c>
      <c r="G10" s="4">
        <v>184.39</v>
      </c>
      <c r="H10" s="10">
        <f t="shared" si="0"/>
        <v>1.277793294647215</v>
      </c>
      <c r="I10" s="2">
        <v>0.491</v>
      </c>
      <c r="J10" s="1" t="s">
        <v>17</v>
      </c>
      <c r="K10" s="1" t="s">
        <v>11</v>
      </c>
      <c r="L10" s="1">
        <v>647711</v>
      </c>
      <c r="M10" s="4">
        <v>186.14</v>
      </c>
      <c r="N10" s="10">
        <f t="shared" si="1"/>
        <v>1.4657972246696036</v>
      </c>
      <c r="O10" s="2">
        <v>0.414</v>
      </c>
      <c r="P10" s="1" t="s">
        <v>10</v>
      </c>
      <c r="Q10" s="1" t="s">
        <v>11</v>
      </c>
      <c r="R10" s="1">
        <v>673071</v>
      </c>
      <c r="S10" s="4">
        <v>187</v>
      </c>
      <c r="T10" s="10">
        <f t="shared" si="2"/>
        <v>1.2302428427807486</v>
      </c>
    </row>
    <row r="11" spans="1:20" ht="21" customHeight="1">
      <c r="A11" s="14" t="s">
        <v>6</v>
      </c>
      <c r="B11" s="16">
        <v>38584</v>
      </c>
      <c r="C11" s="2">
        <v>0.332</v>
      </c>
      <c r="D11" s="1" t="s">
        <v>16</v>
      </c>
      <c r="E11" s="1" t="s">
        <v>11</v>
      </c>
      <c r="F11" s="1">
        <v>672381</v>
      </c>
      <c r="G11" s="4">
        <v>184.69</v>
      </c>
      <c r="H11" s="10">
        <f t="shared" si="0"/>
        <v>0.998911044452867</v>
      </c>
      <c r="I11" s="2">
        <v>0.292</v>
      </c>
      <c r="J11" s="1" t="s">
        <v>17</v>
      </c>
      <c r="K11" s="1" t="s">
        <v>11</v>
      </c>
      <c r="L11" s="1">
        <v>647716</v>
      </c>
      <c r="M11" s="4">
        <v>185.89</v>
      </c>
      <c r="N11" s="10">
        <f t="shared" si="1"/>
        <v>0.8728888310291032</v>
      </c>
      <c r="O11" s="2">
        <v>0.334</v>
      </c>
      <c r="P11" s="1" t="s">
        <v>10</v>
      </c>
      <c r="Q11" s="1" t="s">
        <v>11</v>
      </c>
      <c r="R11" s="1">
        <v>672391</v>
      </c>
      <c r="S11" s="4">
        <v>187.56</v>
      </c>
      <c r="T11" s="10">
        <f t="shared" si="2"/>
        <v>0.9895513947536788</v>
      </c>
    </row>
    <row r="12" spans="1:20" ht="21" customHeight="1">
      <c r="A12" s="14" t="s">
        <v>6</v>
      </c>
      <c r="B12" s="16">
        <v>38590</v>
      </c>
      <c r="C12" s="2">
        <v>0.375</v>
      </c>
      <c r="D12" s="1" t="s">
        <v>16</v>
      </c>
      <c r="E12" s="1" t="s">
        <v>11</v>
      </c>
      <c r="F12" s="1">
        <v>672386</v>
      </c>
      <c r="G12" s="4">
        <v>183.95</v>
      </c>
      <c r="H12" s="10">
        <f t="shared" si="0"/>
        <v>1.1328269910301714</v>
      </c>
      <c r="I12" s="2">
        <v>0.45</v>
      </c>
      <c r="J12" s="1" t="s">
        <v>17</v>
      </c>
      <c r="K12" s="1" t="s">
        <v>11</v>
      </c>
      <c r="L12" s="1">
        <v>648581</v>
      </c>
      <c r="M12" s="4">
        <v>185.83</v>
      </c>
      <c r="N12" s="10">
        <f t="shared" si="1"/>
        <v>1.3456397244793628</v>
      </c>
      <c r="O12" s="2">
        <v>0.319</v>
      </c>
      <c r="P12" s="1" t="s">
        <v>10</v>
      </c>
      <c r="Q12" s="1" t="s">
        <v>11</v>
      </c>
      <c r="R12" s="1">
        <v>672396</v>
      </c>
      <c r="S12" s="4">
        <v>187.18</v>
      </c>
      <c r="T12" s="10">
        <f t="shared" si="2"/>
        <v>0.9470291623036649</v>
      </c>
    </row>
    <row r="13" spans="1:20" ht="21" customHeight="1">
      <c r="A13" s="14" t="s">
        <v>6</v>
      </c>
      <c r="B13" s="16">
        <v>38596</v>
      </c>
      <c r="C13" s="2">
        <v>0.333</v>
      </c>
      <c r="D13" s="1" t="s">
        <v>16</v>
      </c>
      <c r="E13" s="1" t="s">
        <v>11</v>
      </c>
      <c r="F13" s="1">
        <v>581141</v>
      </c>
      <c r="G13" s="4">
        <v>183.95</v>
      </c>
      <c r="H13" s="10">
        <f t="shared" si="0"/>
        <v>1.005950368034792</v>
      </c>
      <c r="I13" s="2">
        <v>0.383</v>
      </c>
      <c r="J13" s="1" t="s">
        <v>17</v>
      </c>
      <c r="K13" s="1" t="s">
        <v>11</v>
      </c>
      <c r="L13" s="1">
        <v>648586</v>
      </c>
      <c r="M13" s="4">
        <v>186.22</v>
      </c>
      <c r="N13" s="10">
        <f t="shared" si="1"/>
        <v>1.1428903458275157</v>
      </c>
      <c r="O13" s="2">
        <v>0.349</v>
      </c>
      <c r="P13" s="1" t="s">
        <v>10</v>
      </c>
      <c r="Q13" s="1" t="s">
        <v>11</v>
      </c>
      <c r="R13" s="1">
        <v>581171</v>
      </c>
      <c r="S13" s="4">
        <v>186.98</v>
      </c>
      <c r="T13" s="10">
        <f t="shared" si="2"/>
        <v>1.037199703711627</v>
      </c>
    </row>
    <row r="14" spans="1:20" ht="21" customHeight="1">
      <c r="A14" s="14" t="s">
        <v>6</v>
      </c>
      <c r="B14" s="16">
        <v>38602</v>
      </c>
      <c r="C14" s="2">
        <v>0.343</v>
      </c>
      <c r="D14" s="1" t="s">
        <v>16</v>
      </c>
      <c r="E14" s="1" t="s">
        <v>11</v>
      </c>
      <c r="F14" s="1">
        <v>581146</v>
      </c>
      <c r="G14" s="4">
        <v>184.42</v>
      </c>
      <c r="H14" s="10">
        <f t="shared" si="0"/>
        <v>1.0335184047283377</v>
      </c>
      <c r="I14" s="2">
        <v>0.471</v>
      </c>
      <c r="J14" s="1" t="s">
        <v>17</v>
      </c>
      <c r="K14" s="1" t="s">
        <v>11</v>
      </c>
      <c r="L14" s="1">
        <v>581191</v>
      </c>
      <c r="M14" s="4">
        <v>186.27</v>
      </c>
      <c r="N14" s="10">
        <f t="shared" si="1"/>
        <v>1.4051092897406987</v>
      </c>
      <c r="O14" s="2">
        <v>0.411</v>
      </c>
      <c r="P14" s="1" t="s">
        <v>10</v>
      </c>
      <c r="Q14" s="1" t="s">
        <v>11</v>
      </c>
      <c r="R14" s="1">
        <v>581176</v>
      </c>
      <c r="S14" s="4">
        <v>186.68</v>
      </c>
      <c r="T14" s="10">
        <f t="shared" si="2"/>
        <v>1.2234215952431966</v>
      </c>
    </row>
    <row r="15" spans="1:20" ht="21" customHeight="1">
      <c r="A15" s="14" t="s">
        <v>6</v>
      </c>
      <c r="B15" s="16">
        <v>38608</v>
      </c>
      <c r="C15" s="2">
        <v>0.505</v>
      </c>
      <c r="D15" s="1" t="s">
        <v>16</v>
      </c>
      <c r="E15" s="1" t="s">
        <v>11</v>
      </c>
      <c r="F15" s="1">
        <v>581181</v>
      </c>
      <c r="G15" s="4">
        <v>184.24</v>
      </c>
      <c r="H15" s="10">
        <f t="shared" si="0"/>
        <v>1.5231390957446806</v>
      </c>
      <c r="I15" s="2">
        <v>0.69</v>
      </c>
      <c r="J15" s="1" t="s">
        <v>17</v>
      </c>
      <c r="K15" s="1" t="s">
        <v>11</v>
      </c>
      <c r="L15" s="1">
        <v>581196</v>
      </c>
      <c r="M15" s="4">
        <v>185.66</v>
      </c>
      <c r="N15" s="10">
        <f t="shared" si="1"/>
        <v>2.065203522568135</v>
      </c>
      <c r="O15" s="2">
        <v>0.484</v>
      </c>
      <c r="P15" s="1" t="s">
        <v>10</v>
      </c>
      <c r="Q15" s="1" t="s">
        <v>11</v>
      </c>
      <c r="R15" s="1">
        <v>581151</v>
      </c>
      <c r="S15" s="4">
        <v>187.41</v>
      </c>
      <c r="T15" s="10">
        <f t="shared" si="2"/>
        <v>1.4351084232431568</v>
      </c>
    </row>
    <row r="16" spans="1:20" ht="21" customHeight="1">
      <c r="A16" s="14" t="s">
        <v>6</v>
      </c>
      <c r="B16" s="16">
        <v>38614</v>
      </c>
      <c r="C16" s="2">
        <v>0.401</v>
      </c>
      <c r="D16" s="1" t="s">
        <v>16</v>
      </c>
      <c r="E16" s="1" t="s">
        <v>11</v>
      </c>
      <c r="F16" s="1">
        <v>581186</v>
      </c>
      <c r="G16" s="4">
        <v>184.5</v>
      </c>
      <c r="H16" s="10">
        <f t="shared" si="0"/>
        <v>1.2077585333333332</v>
      </c>
      <c r="I16" s="2">
        <v>0.486</v>
      </c>
      <c r="J16" s="1" t="s">
        <v>17</v>
      </c>
      <c r="K16" s="1" t="s">
        <v>11</v>
      </c>
      <c r="L16" s="1">
        <v>581011</v>
      </c>
      <c r="M16" s="4">
        <v>185.82</v>
      </c>
      <c r="N16" s="10">
        <f t="shared" si="1"/>
        <v>1.4533691120439134</v>
      </c>
      <c r="O16" s="2">
        <v>0.408</v>
      </c>
      <c r="P16" s="1" t="s">
        <v>10</v>
      </c>
      <c r="Q16" s="1" t="s">
        <v>11</v>
      </c>
      <c r="R16" s="1">
        <v>581156</v>
      </c>
      <c r="S16" s="4">
        <v>187.51</v>
      </c>
      <c r="T16" s="10">
        <f t="shared" si="2"/>
        <v>1.2091156482320942</v>
      </c>
    </row>
    <row r="17" spans="1:20" ht="21" customHeight="1">
      <c r="A17" s="14" t="s">
        <v>6</v>
      </c>
      <c r="B17" s="16">
        <v>38620</v>
      </c>
      <c r="C17" s="2">
        <v>0.222</v>
      </c>
      <c r="D17" s="1" t="s">
        <v>16</v>
      </c>
      <c r="E17" s="1" t="s">
        <v>11</v>
      </c>
      <c r="F17" s="1">
        <v>561481</v>
      </c>
      <c r="G17" s="4">
        <v>184.08</v>
      </c>
      <c r="H17" s="10">
        <f t="shared" si="0"/>
        <v>0.6701599674054759</v>
      </c>
      <c r="I17" s="2">
        <v>0.237</v>
      </c>
      <c r="J17" s="1" t="s">
        <v>17</v>
      </c>
      <c r="K17" s="1" t="s">
        <v>11</v>
      </c>
      <c r="L17" s="1">
        <v>581016</v>
      </c>
      <c r="M17" s="4">
        <v>186.21</v>
      </c>
      <c r="N17" s="10">
        <f t="shared" si="1"/>
        <v>0.7072573320444658</v>
      </c>
      <c r="O17" s="2">
        <v>0.248</v>
      </c>
      <c r="P17" s="1" t="s">
        <v>10</v>
      </c>
      <c r="Q17" s="1" t="s">
        <v>11</v>
      </c>
      <c r="R17" s="1">
        <v>561301</v>
      </c>
      <c r="S17" s="4">
        <v>187.15</v>
      </c>
      <c r="T17" s="10">
        <f t="shared" si="2"/>
        <v>0.7363663970077478</v>
      </c>
    </row>
    <row r="18" spans="1:20" ht="21" customHeight="1">
      <c r="A18" s="14" t="s">
        <v>6</v>
      </c>
      <c r="B18" s="16">
        <v>38626</v>
      </c>
      <c r="C18" s="2">
        <v>0.369</v>
      </c>
      <c r="D18" s="1" t="s">
        <v>16</v>
      </c>
      <c r="E18" s="1" t="s">
        <v>11</v>
      </c>
      <c r="F18" s="1">
        <v>561486</v>
      </c>
      <c r="G18" s="4">
        <v>184.75</v>
      </c>
      <c r="H18" s="10">
        <f t="shared" si="0"/>
        <v>1.1098749044654939</v>
      </c>
      <c r="I18" s="2">
        <v>0.418</v>
      </c>
      <c r="J18" s="1" t="s">
        <v>17</v>
      </c>
      <c r="K18" s="1" t="s">
        <v>11</v>
      </c>
      <c r="L18" s="1">
        <v>658821</v>
      </c>
      <c r="M18" s="4">
        <v>186.5</v>
      </c>
      <c r="N18" s="10">
        <f t="shared" si="1"/>
        <v>1.2454593522788202</v>
      </c>
      <c r="O18" s="2">
        <v>0.332</v>
      </c>
      <c r="P18" s="1" t="s">
        <v>10</v>
      </c>
      <c r="Q18" s="1" t="s">
        <v>11</v>
      </c>
      <c r="R18" s="1">
        <v>561306</v>
      </c>
      <c r="S18" s="4">
        <v>187.02</v>
      </c>
      <c r="T18" s="10">
        <f t="shared" si="2"/>
        <v>0.9864660506897658</v>
      </c>
    </row>
    <row r="19" spans="1:20" ht="21" customHeight="1">
      <c r="A19" s="14" t="s">
        <v>6</v>
      </c>
      <c r="B19" s="16">
        <v>38632</v>
      </c>
      <c r="C19" s="2">
        <v>0.175</v>
      </c>
      <c r="D19" s="1" t="s">
        <v>16</v>
      </c>
      <c r="E19" s="1" t="s">
        <v>11</v>
      </c>
      <c r="F19" s="1">
        <v>658881</v>
      </c>
      <c r="G19" s="4">
        <v>184.06</v>
      </c>
      <c r="H19" s="10">
        <f t="shared" si="0"/>
        <v>0.5283366565250461</v>
      </c>
      <c r="I19" s="2">
        <v>0.226</v>
      </c>
      <c r="J19" s="1" t="s">
        <v>17</v>
      </c>
      <c r="K19" s="1" t="s">
        <v>11</v>
      </c>
      <c r="L19" s="1">
        <v>658826</v>
      </c>
      <c r="M19" s="4">
        <v>185.83</v>
      </c>
      <c r="N19" s="10">
        <f t="shared" si="1"/>
        <v>0.6758101727385245</v>
      </c>
      <c r="O19" s="2">
        <v>0.195</v>
      </c>
      <c r="P19" s="1" t="s">
        <v>10</v>
      </c>
      <c r="Q19" s="1" t="s">
        <v>11</v>
      </c>
      <c r="R19" s="1">
        <v>561441</v>
      </c>
      <c r="S19" s="4">
        <v>187.39</v>
      </c>
      <c r="T19" s="10">
        <f t="shared" si="2"/>
        <v>0.5782562196488608</v>
      </c>
    </row>
    <row r="20" spans="1:20" ht="21" customHeight="1">
      <c r="A20" s="14" t="s">
        <v>6</v>
      </c>
      <c r="B20" s="16">
        <v>38638</v>
      </c>
      <c r="C20" s="2">
        <v>0.151</v>
      </c>
      <c r="D20" s="1" t="s">
        <v>16</v>
      </c>
      <c r="E20" s="1" t="s">
        <v>11</v>
      </c>
      <c r="F20" s="1">
        <v>658886</v>
      </c>
      <c r="G20" s="4">
        <v>184.28</v>
      </c>
      <c r="H20" s="10">
        <f t="shared" si="0"/>
        <v>0.455334813327545</v>
      </c>
      <c r="I20" s="2">
        <v>0.261</v>
      </c>
      <c r="J20" s="1" t="s">
        <v>17</v>
      </c>
      <c r="K20" s="1" t="s">
        <v>11</v>
      </c>
      <c r="L20" s="1">
        <v>581001</v>
      </c>
      <c r="M20" s="4">
        <v>186.09</v>
      </c>
      <c r="N20" s="10">
        <f t="shared" si="1"/>
        <v>0.7793805868128324</v>
      </c>
      <c r="O20" s="2">
        <v>0.179</v>
      </c>
      <c r="P20" s="1" t="s">
        <v>10</v>
      </c>
      <c r="Q20" s="1" t="s">
        <v>11</v>
      </c>
      <c r="R20" s="1">
        <v>561446</v>
      </c>
      <c r="S20" s="4">
        <v>186.91</v>
      </c>
      <c r="T20" s="10">
        <f t="shared" si="2"/>
        <v>0.5321727173505966</v>
      </c>
    </row>
    <row r="21" spans="1:20" ht="21" customHeight="1">
      <c r="A21" s="14" t="s">
        <v>6</v>
      </c>
      <c r="B21" s="16">
        <v>38644</v>
      </c>
      <c r="C21" s="2">
        <v>0.473</v>
      </c>
      <c r="D21" s="1" t="s">
        <v>16</v>
      </c>
      <c r="E21" s="1" t="s">
        <v>11</v>
      </c>
      <c r="F21" s="1">
        <v>561471</v>
      </c>
      <c r="G21" s="4">
        <v>184.48</v>
      </c>
      <c r="H21" s="10">
        <f t="shared" si="0"/>
        <v>1.424767379661752</v>
      </c>
      <c r="I21" s="2">
        <v>0.547</v>
      </c>
      <c r="J21" s="1" t="s">
        <v>17</v>
      </c>
      <c r="K21" s="1" t="s">
        <v>11</v>
      </c>
      <c r="L21" s="1">
        <v>581006</v>
      </c>
      <c r="M21" s="4">
        <v>185.68</v>
      </c>
      <c r="N21" s="10">
        <f t="shared" si="1"/>
        <v>1.6370212289961223</v>
      </c>
      <c r="O21" s="2">
        <v>0.467</v>
      </c>
      <c r="P21" s="1" t="s">
        <v>10</v>
      </c>
      <c r="Q21" s="1" t="s">
        <v>11</v>
      </c>
      <c r="R21" s="1">
        <v>581131</v>
      </c>
      <c r="S21" s="4">
        <v>186.98</v>
      </c>
      <c r="T21" s="10">
        <f t="shared" si="2"/>
        <v>1.3878861364851858</v>
      </c>
    </row>
    <row r="22" spans="1:20" ht="21" customHeight="1">
      <c r="A22" s="14" t="s">
        <v>6</v>
      </c>
      <c r="B22" s="16">
        <v>38650</v>
      </c>
      <c r="C22" s="2">
        <v>0.162</v>
      </c>
      <c r="D22" s="1" t="s">
        <v>16</v>
      </c>
      <c r="E22" s="1" t="s">
        <v>11</v>
      </c>
      <c r="F22" s="1">
        <v>561476</v>
      </c>
      <c r="G22" s="4">
        <v>184.47</v>
      </c>
      <c r="H22" s="10">
        <f t="shared" si="0"/>
        <v>0.48800174987802897</v>
      </c>
      <c r="I22" s="2">
        <v>0.198</v>
      </c>
      <c r="J22" s="1" t="s">
        <v>17</v>
      </c>
      <c r="K22" s="1" t="s">
        <v>11</v>
      </c>
      <c r="L22" s="1">
        <v>561451</v>
      </c>
      <c r="M22" s="4">
        <v>186.81</v>
      </c>
      <c r="N22" s="10">
        <f t="shared" si="1"/>
        <v>0.5889754360044965</v>
      </c>
      <c r="O22" s="2">
        <v>0.208</v>
      </c>
      <c r="P22" s="1" t="s">
        <v>10</v>
      </c>
      <c r="Q22" s="1" t="s">
        <v>11</v>
      </c>
      <c r="R22" s="1">
        <v>581136</v>
      </c>
      <c r="S22" s="4">
        <v>187.28</v>
      </c>
      <c r="T22" s="10">
        <f t="shared" si="2"/>
        <v>0.6171689192652712</v>
      </c>
    </row>
    <row r="23" spans="1:20" ht="21" customHeight="1">
      <c r="A23" s="14" t="s">
        <v>6</v>
      </c>
      <c r="B23" s="16">
        <v>38656</v>
      </c>
      <c r="C23" s="2">
        <v>0.422</v>
      </c>
      <c r="D23" s="1" t="s">
        <v>16</v>
      </c>
      <c r="E23" s="1" t="s">
        <v>11</v>
      </c>
      <c r="F23" s="1">
        <v>658861</v>
      </c>
      <c r="G23" s="4">
        <v>184.33</v>
      </c>
      <c r="H23" s="10">
        <f t="shared" si="0"/>
        <v>1.2721799316443332</v>
      </c>
      <c r="I23" s="2">
        <v>0.524</v>
      </c>
      <c r="J23" s="1" t="s">
        <v>17</v>
      </c>
      <c r="K23" s="1" t="s">
        <v>11</v>
      </c>
      <c r="L23" s="1">
        <v>561456</v>
      </c>
      <c r="M23" s="4">
        <v>186.13</v>
      </c>
      <c r="N23" s="10">
        <f t="shared" si="1"/>
        <v>1.5643971718691239</v>
      </c>
      <c r="O23" s="2">
        <v>0.415</v>
      </c>
      <c r="P23" s="1" t="s">
        <v>10</v>
      </c>
      <c r="Q23" s="1" t="s">
        <v>11</v>
      </c>
      <c r="R23" s="1">
        <v>661311</v>
      </c>
      <c r="S23" s="4">
        <v>187.62</v>
      </c>
      <c r="T23" s="10">
        <f t="shared" si="2"/>
        <v>1.2291392228973457</v>
      </c>
    </row>
    <row r="24" spans="1:20" ht="21" customHeight="1">
      <c r="A24" s="14" t="s">
        <v>6</v>
      </c>
      <c r="B24" s="16">
        <v>38662</v>
      </c>
      <c r="C24" s="2">
        <v>0.096</v>
      </c>
      <c r="D24" s="1" t="s">
        <v>16</v>
      </c>
      <c r="E24" s="1" t="s">
        <v>11</v>
      </c>
      <c r="F24" s="1">
        <v>658866</v>
      </c>
      <c r="G24" s="4">
        <v>184.5</v>
      </c>
      <c r="H24" s="10">
        <f t="shared" si="0"/>
        <v>0.28913920000000004</v>
      </c>
      <c r="I24" s="2">
        <v>0.536</v>
      </c>
      <c r="J24" s="1" t="s">
        <v>17</v>
      </c>
      <c r="K24" s="1" t="s">
        <v>11</v>
      </c>
      <c r="L24" s="1">
        <v>658841</v>
      </c>
      <c r="M24" s="4">
        <v>185.66</v>
      </c>
      <c r="N24" s="10">
        <f t="shared" si="1"/>
        <v>1.604274040719595</v>
      </c>
      <c r="O24" s="2">
        <v>0.454</v>
      </c>
      <c r="P24" s="1" t="s">
        <v>10</v>
      </c>
      <c r="Q24" s="1" t="s">
        <v>11</v>
      </c>
      <c r="R24" s="1">
        <v>661316</v>
      </c>
      <c r="S24" s="4">
        <v>187.69</v>
      </c>
      <c r="T24" s="10">
        <f t="shared" si="2"/>
        <v>1.3441471980393203</v>
      </c>
    </row>
    <row r="25" spans="1:20" ht="21" customHeight="1">
      <c r="A25" s="14" t="s">
        <v>6</v>
      </c>
      <c r="B25" s="16">
        <v>38668</v>
      </c>
      <c r="C25" s="2">
        <v>0.445</v>
      </c>
      <c r="D25" s="1" t="s">
        <v>16</v>
      </c>
      <c r="E25" s="1" t="s">
        <v>11</v>
      </c>
      <c r="F25" s="1">
        <v>658851</v>
      </c>
      <c r="G25" s="4">
        <v>184.55</v>
      </c>
      <c r="H25" s="10">
        <f t="shared" si="0"/>
        <v>1.3399175453806556</v>
      </c>
      <c r="I25" s="2">
        <v>0.531</v>
      </c>
      <c r="J25" s="1" t="s">
        <v>17</v>
      </c>
      <c r="K25" s="1" t="s">
        <v>11</v>
      </c>
      <c r="L25" s="1">
        <v>658846</v>
      </c>
      <c r="M25" s="4">
        <v>186.67</v>
      </c>
      <c r="N25" s="10">
        <f t="shared" si="1"/>
        <v>1.5807096555418656</v>
      </c>
      <c r="O25" s="2">
        <v>0.415</v>
      </c>
      <c r="P25" s="1" t="s">
        <v>10</v>
      </c>
      <c r="Q25" s="1" t="s">
        <v>11</v>
      </c>
      <c r="R25" s="1">
        <v>658891</v>
      </c>
      <c r="S25" s="4">
        <v>187.57</v>
      </c>
      <c r="T25" s="10">
        <f t="shared" si="2"/>
        <v>1.2294668710348136</v>
      </c>
    </row>
    <row r="26" spans="1:20" ht="21" customHeight="1">
      <c r="A26" s="14" t="s">
        <v>6</v>
      </c>
      <c r="B26" s="16">
        <v>38674</v>
      </c>
      <c r="C26" s="2">
        <v>0.373</v>
      </c>
      <c r="D26" s="1" t="s">
        <v>16</v>
      </c>
      <c r="E26" s="1" t="s">
        <v>11</v>
      </c>
      <c r="F26" s="1">
        <v>658856</v>
      </c>
      <c r="G26" s="4">
        <v>184.83</v>
      </c>
      <c r="H26" s="10">
        <f t="shared" si="0"/>
        <v>1.121420473949034</v>
      </c>
      <c r="I26" s="2">
        <v>0.535</v>
      </c>
      <c r="J26" s="1" t="s">
        <v>17</v>
      </c>
      <c r="K26" s="1" t="s">
        <v>11</v>
      </c>
      <c r="L26" s="1">
        <v>661301</v>
      </c>
      <c r="M26" s="4">
        <v>186.15</v>
      </c>
      <c r="N26" s="10">
        <f t="shared" si="1"/>
        <v>1.5970659629331185</v>
      </c>
      <c r="O26" s="2">
        <v>0.348</v>
      </c>
      <c r="P26" s="1" t="s">
        <v>10</v>
      </c>
      <c r="Q26" s="1" t="s">
        <v>11</v>
      </c>
      <c r="R26" s="1">
        <v>658896</v>
      </c>
      <c r="S26" s="4">
        <v>187.94</v>
      </c>
      <c r="T26" s="10">
        <f t="shared" si="2"/>
        <v>1.0289449356177502</v>
      </c>
    </row>
    <row r="27" spans="1:20" ht="21" customHeight="1">
      <c r="A27" s="14" t="s">
        <v>6</v>
      </c>
      <c r="B27" s="16">
        <v>38680</v>
      </c>
      <c r="C27" s="2">
        <v>0.2</v>
      </c>
      <c r="D27" s="1" t="s">
        <v>16</v>
      </c>
      <c r="E27" s="1" t="s">
        <v>11</v>
      </c>
      <c r="F27" s="1">
        <v>658901</v>
      </c>
      <c r="G27" s="4">
        <v>184.55</v>
      </c>
      <c r="H27" s="10">
        <f t="shared" si="0"/>
        <v>0.6022101327553508</v>
      </c>
      <c r="I27" s="2">
        <v>0.265</v>
      </c>
      <c r="J27" s="1" t="s">
        <v>17</v>
      </c>
      <c r="K27" s="1" t="s">
        <v>11</v>
      </c>
      <c r="L27" s="1">
        <v>661306</v>
      </c>
      <c r="M27" s="4">
        <v>186.69</v>
      </c>
      <c r="N27" s="10">
        <f t="shared" si="1"/>
        <v>0.7887818897637796</v>
      </c>
      <c r="O27" s="2">
        <v>0.186</v>
      </c>
      <c r="P27" s="1" t="s">
        <v>10</v>
      </c>
      <c r="Q27" s="1" t="s">
        <v>11</v>
      </c>
      <c r="R27" s="1">
        <v>559241</v>
      </c>
      <c r="S27" s="4">
        <v>187.8</v>
      </c>
      <c r="T27" s="10">
        <f t="shared" si="2"/>
        <v>0.5503633035143769</v>
      </c>
    </row>
    <row r="28" spans="1:20" ht="21" customHeight="1">
      <c r="A28" s="14" t="s">
        <v>6</v>
      </c>
      <c r="B28" s="16">
        <v>38686</v>
      </c>
      <c r="C28" s="2">
        <v>0.271</v>
      </c>
      <c r="D28" s="1" t="s">
        <v>16</v>
      </c>
      <c r="E28" s="1" t="s">
        <v>11</v>
      </c>
      <c r="F28" s="1">
        <v>658906</v>
      </c>
      <c r="G28" s="4">
        <v>184.58</v>
      </c>
      <c r="H28" s="10">
        <f t="shared" si="0"/>
        <v>0.8158621053201864</v>
      </c>
      <c r="I28" s="2">
        <v>0.581</v>
      </c>
      <c r="J28" s="1" t="s">
        <v>17</v>
      </c>
      <c r="K28" s="1" t="s">
        <v>11</v>
      </c>
      <c r="L28" s="1">
        <v>561491</v>
      </c>
      <c r="M28" s="4">
        <v>186</v>
      </c>
      <c r="N28" s="10">
        <f t="shared" si="1"/>
        <v>1.7357824806451612</v>
      </c>
      <c r="O28" s="2">
        <v>0.293</v>
      </c>
      <c r="P28" s="1" t="s">
        <v>10</v>
      </c>
      <c r="Q28" s="1" t="s">
        <v>11</v>
      </c>
      <c r="R28" s="1">
        <v>559246</v>
      </c>
      <c r="S28" s="4">
        <v>187.42</v>
      </c>
      <c r="T28" s="10">
        <f t="shared" si="2"/>
        <v>0.8687279596627894</v>
      </c>
    </row>
    <row r="29" spans="1:20" ht="21" customHeight="1">
      <c r="A29" s="14" t="s">
        <v>6</v>
      </c>
      <c r="B29" s="16">
        <v>38692</v>
      </c>
      <c r="C29" s="2">
        <v>0.251</v>
      </c>
      <c r="D29" s="1" t="s">
        <v>16</v>
      </c>
      <c r="E29" s="1" t="s">
        <v>11</v>
      </c>
      <c r="F29" s="1">
        <v>731081</v>
      </c>
      <c r="G29" s="4">
        <v>184.61</v>
      </c>
      <c r="H29" s="10">
        <f t="shared" si="0"/>
        <v>0.7555280829857537</v>
      </c>
      <c r="I29" s="2">
        <v>0.425</v>
      </c>
      <c r="J29" s="1" t="s">
        <v>17</v>
      </c>
      <c r="K29" s="1" t="s">
        <v>11</v>
      </c>
      <c r="L29" s="1">
        <v>731021</v>
      </c>
      <c r="M29" s="4">
        <v>186.75</v>
      </c>
      <c r="N29" s="10">
        <f t="shared" si="1"/>
        <v>1.264621124497992</v>
      </c>
      <c r="O29" s="2">
        <v>0.247</v>
      </c>
      <c r="P29" s="1" t="s">
        <v>10</v>
      </c>
      <c r="Q29" s="1" t="s">
        <v>11</v>
      </c>
      <c r="R29" s="1">
        <v>561461</v>
      </c>
      <c r="S29" s="4">
        <v>188</v>
      </c>
      <c r="T29" s="10">
        <f t="shared" si="2"/>
        <v>0.7300812861702127</v>
      </c>
    </row>
    <row r="30" spans="1:20" ht="21" customHeight="1">
      <c r="A30" s="14" t="s">
        <v>6</v>
      </c>
      <c r="B30" s="16">
        <v>38698</v>
      </c>
      <c r="C30" s="2">
        <v>0.29</v>
      </c>
      <c r="D30" s="1" t="s">
        <v>16</v>
      </c>
      <c r="E30" s="1" t="s">
        <v>11</v>
      </c>
      <c r="F30" s="1">
        <v>731086</v>
      </c>
      <c r="G30" s="4">
        <v>184.49</v>
      </c>
      <c r="H30" s="10">
        <f t="shared" si="0"/>
        <v>0.8734886768930564</v>
      </c>
      <c r="I30" s="2">
        <v>0.468</v>
      </c>
      <c r="J30" s="1" t="s">
        <v>17</v>
      </c>
      <c r="K30" s="1" t="s">
        <v>11</v>
      </c>
      <c r="L30" s="1">
        <v>731026</v>
      </c>
      <c r="M30" s="4">
        <v>186.41</v>
      </c>
      <c r="N30" s="10">
        <f t="shared" si="1"/>
        <v>1.395110987607961</v>
      </c>
      <c r="O30" s="2">
        <v>0.207</v>
      </c>
      <c r="P30" s="1" t="s">
        <v>10</v>
      </c>
      <c r="Q30" s="1" t="s">
        <v>11</v>
      </c>
      <c r="R30" s="1">
        <v>561466</v>
      </c>
      <c r="S30" s="4">
        <v>187.52</v>
      </c>
      <c r="T30" s="10">
        <f t="shared" si="2"/>
        <v>0.613415666595563</v>
      </c>
    </row>
    <row r="31" spans="1:20" ht="21" customHeight="1">
      <c r="A31" s="14" t="s">
        <v>6</v>
      </c>
      <c r="B31" s="16">
        <v>38704</v>
      </c>
      <c r="C31" s="2">
        <v>0.469</v>
      </c>
      <c r="D31" s="1" t="s">
        <v>16</v>
      </c>
      <c r="E31" s="1" t="s">
        <v>11</v>
      </c>
      <c r="F31" s="1">
        <v>728951</v>
      </c>
      <c r="G31" s="4">
        <v>184.86</v>
      </c>
      <c r="H31" s="10">
        <f t="shared" si="0"/>
        <v>1.4098146088932162</v>
      </c>
      <c r="I31" s="2">
        <v>0.558</v>
      </c>
      <c r="J31" s="1" t="s">
        <v>17</v>
      </c>
      <c r="K31" s="1" t="s">
        <v>11</v>
      </c>
      <c r="L31" s="1">
        <v>731591</v>
      </c>
      <c r="M31" s="4">
        <v>186.4</v>
      </c>
      <c r="N31" s="10">
        <f t="shared" si="1"/>
        <v>1.6634908004291846</v>
      </c>
      <c r="O31" s="2">
        <v>0.372</v>
      </c>
      <c r="P31" s="1" t="s">
        <v>10</v>
      </c>
      <c r="Q31" s="1" t="s">
        <v>11</v>
      </c>
      <c r="R31" s="1">
        <v>731061</v>
      </c>
      <c r="S31" s="4">
        <v>187.69</v>
      </c>
      <c r="T31" s="10">
        <f t="shared" si="2"/>
        <v>1.1013717129308966</v>
      </c>
    </row>
    <row r="32" spans="1:20" ht="21" customHeight="1">
      <c r="A32" s="14" t="s">
        <v>6</v>
      </c>
      <c r="B32" s="16">
        <v>38710</v>
      </c>
      <c r="C32" s="2">
        <v>0.549</v>
      </c>
      <c r="D32" s="1" t="s">
        <v>16</v>
      </c>
      <c r="E32" s="1" t="s">
        <v>11</v>
      </c>
      <c r="F32" s="1">
        <v>728956</v>
      </c>
      <c r="G32" s="4">
        <v>184.46</v>
      </c>
      <c r="H32" s="10">
        <f t="shared" si="0"/>
        <v>1.6538733633308034</v>
      </c>
      <c r="I32" s="2">
        <v>0.596</v>
      </c>
      <c r="J32" s="1" t="s">
        <v>17</v>
      </c>
      <c r="K32" s="1" t="s">
        <v>11</v>
      </c>
      <c r="L32" s="1">
        <v>731596</v>
      </c>
      <c r="M32" s="4">
        <v>186.46</v>
      </c>
      <c r="N32" s="10">
        <f t="shared" si="1"/>
        <v>1.7762033808859807</v>
      </c>
      <c r="O32" s="2">
        <v>0.434</v>
      </c>
      <c r="P32" s="1" t="s">
        <v>10</v>
      </c>
      <c r="Q32" s="1" t="s">
        <v>11</v>
      </c>
      <c r="R32" s="1">
        <v>731066</v>
      </c>
      <c r="S32" s="4">
        <v>187.73</v>
      </c>
      <c r="T32" s="10">
        <f t="shared" si="2"/>
        <v>1.2846598817450594</v>
      </c>
    </row>
    <row r="33" spans="1:20" ht="21" customHeight="1">
      <c r="A33" s="14" t="s">
        <v>6</v>
      </c>
      <c r="B33" s="16">
        <v>38716</v>
      </c>
      <c r="C33" s="2">
        <v>0.273</v>
      </c>
      <c r="D33" s="1" t="s">
        <v>16</v>
      </c>
      <c r="E33" s="1" t="s">
        <v>11</v>
      </c>
      <c r="F33" s="1">
        <v>559261</v>
      </c>
      <c r="G33" s="4">
        <v>184.71</v>
      </c>
      <c r="H33" s="10">
        <f t="shared" si="0"/>
        <v>0.8213047815494559</v>
      </c>
      <c r="I33" s="2">
        <v>0.36</v>
      </c>
      <c r="J33" s="1" t="s">
        <v>17</v>
      </c>
      <c r="K33" s="1" t="s">
        <v>11</v>
      </c>
      <c r="L33" s="1">
        <v>728721</v>
      </c>
      <c r="M33" s="4">
        <v>186.69</v>
      </c>
      <c r="N33" s="10">
        <f t="shared" si="1"/>
        <v>1.0715527559055118</v>
      </c>
      <c r="O33" s="2">
        <v>0.272</v>
      </c>
      <c r="P33" s="1" t="s">
        <v>10</v>
      </c>
      <c r="Q33" s="1" t="s">
        <v>11</v>
      </c>
      <c r="R33" s="1">
        <v>559251</v>
      </c>
      <c r="S33" s="4">
        <v>187.71</v>
      </c>
      <c r="T33" s="10">
        <f t="shared" si="2"/>
        <v>0.8052182451654147</v>
      </c>
    </row>
    <row r="34" spans="1:20" ht="21" customHeight="1">
      <c r="A34" s="14" t="s">
        <v>6</v>
      </c>
      <c r="B34" s="16">
        <v>38722</v>
      </c>
      <c r="C34" s="2">
        <v>0.265</v>
      </c>
      <c r="D34" s="1" t="s">
        <v>16</v>
      </c>
      <c r="E34" s="1" t="s">
        <v>11</v>
      </c>
      <c r="F34" s="1">
        <v>559266</v>
      </c>
      <c r="G34" s="4">
        <v>184.77</v>
      </c>
      <c r="H34" s="10">
        <f t="shared" si="0"/>
        <v>0.7969783568761163</v>
      </c>
      <c r="I34" s="2">
        <v>0.293</v>
      </c>
      <c r="J34" s="1" t="s">
        <v>17</v>
      </c>
      <c r="K34" s="1" t="s">
        <v>11</v>
      </c>
      <c r="L34" s="1">
        <v>728726</v>
      </c>
      <c r="M34" s="4">
        <v>186.61</v>
      </c>
      <c r="N34" s="10">
        <f t="shared" si="1"/>
        <v>0.87249876319597</v>
      </c>
      <c r="O34" s="2">
        <v>0.24</v>
      </c>
      <c r="P34" s="1" t="s">
        <v>10</v>
      </c>
      <c r="Q34" s="1" t="s">
        <v>11</v>
      </c>
      <c r="R34" s="1">
        <v>559256</v>
      </c>
      <c r="S34" s="4">
        <v>187.28</v>
      </c>
      <c r="T34" s="10">
        <f t="shared" si="2"/>
        <v>0.7121179837676206</v>
      </c>
    </row>
    <row r="35" spans="1:20" ht="21" customHeight="1">
      <c r="A35" s="14" t="s">
        <v>6</v>
      </c>
      <c r="B35" s="16">
        <v>38728</v>
      </c>
      <c r="C35" s="2">
        <v>0.328</v>
      </c>
      <c r="D35" s="1" t="s">
        <v>16</v>
      </c>
      <c r="E35" s="1" t="s">
        <v>11</v>
      </c>
      <c r="F35" s="1">
        <v>710381</v>
      </c>
      <c r="G35" s="4">
        <v>184.36</v>
      </c>
      <c r="H35" s="10">
        <f t="shared" si="0"/>
        <v>0.9886424560642221</v>
      </c>
      <c r="I35" s="2">
        <v>0.378</v>
      </c>
      <c r="J35" s="1" t="s">
        <v>17</v>
      </c>
      <c r="K35" s="1" t="s">
        <v>11</v>
      </c>
      <c r="L35" s="1">
        <v>710461</v>
      </c>
      <c r="M35" s="4">
        <v>186.18</v>
      </c>
      <c r="N35" s="10">
        <f t="shared" si="1"/>
        <v>1.1282124460199807</v>
      </c>
      <c r="O35" s="2">
        <v>0.308</v>
      </c>
      <c r="P35" s="1" t="s">
        <v>10</v>
      </c>
      <c r="Q35" s="1" t="s">
        <v>11</v>
      </c>
      <c r="R35" s="1">
        <v>557891</v>
      </c>
      <c r="S35" s="4">
        <v>187.87</v>
      </c>
      <c r="T35" s="10">
        <f t="shared" si="2"/>
        <v>0.9110147186884546</v>
      </c>
    </row>
    <row r="36" spans="1:20" ht="21" customHeight="1">
      <c r="A36" s="14" t="s">
        <v>6</v>
      </c>
      <c r="B36" s="16">
        <v>38734</v>
      </c>
      <c r="C36" s="2">
        <v>0.315</v>
      </c>
      <c r="D36" s="1" t="s">
        <v>16</v>
      </c>
      <c r="E36" s="1" t="s">
        <v>11</v>
      </c>
      <c r="F36" s="1">
        <v>710386</v>
      </c>
      <c r="G36" s="4">
        <v>184.59</v>
      </c>
      <c r="H36" s="10">
        <f t="shared" si="0"/>
        <v>0.9482754266211604</v>
      </c>
      <c r="I36" s="2">
        <v>0.357</v>
      </c>
      <c r="J36" s="1" t="s">
        <v>17</v>
      </c>
      <c r="K36" s="1" t="s">
        <v>11</v>
      </c>
      <c r="L36" s="1">
        <v>710466</v>
      </c>
      <c r="M36" s="4">
        <v>186.45</v>
      </c>
      <c r="N36" s="10">
        <f t="shared" si="1"/>
        <v>1.0639909670152856</v>
      </c>
      <c r="O36" s="2">
        <v>0.344</v>
      </c>
      <c r="P36" s="1" t="s">
        <v>10</v>
      </c>
      <c r="Q36" s="1" t="s">
        <v>11</v>
      </c>
      <c r="R36" s="1">
        <v>557896</v>
      </c>
      <c r="S36" s="4">
        <v>187.94</v>
      </c>
      <c r="T36" s="10">
        <f t="shared" si="2"/>
        <v>1.0171179823347876</v>
      </c>
    </row>
    <row r="37" spans="1:20" ht="21" customHeight="1">
      <c r="A37" s="14" t="s">
        <v>6</v>
      </c>
      <c r="B37" s="16">
        <v>38740</v>
      </c>
      <c r="C37" s="2">
        <v>0.246</v>
      </c>
      <c r="D37" s="1" t="s">
        <v>16</v>
      </c>
      <c r="E37" s="1" t="s">
        <v>11</v>
      </c>
      <c r="F37" s="1">
        <v>710521</v>
      </c>
      <c r="G37" s="4">
        <v>184.76</v>
      </c>
      <c r="H37" s="10">
        <f t="shared" si="0"/>
        <v>0.7398765555315003</v>
      </c>
      <c r="I37" s="2">
        <v>0.258</v>
      </c>
      <c r="J37" s="1" t="s">
        <v>17</v>
      </c>
      <c r="K37" s="1" t="s">
        <v>11</v>
      </c>
      <c r="L37" s="1">
        <v>557871</v>
      </c>
      <c r="M37" s="4">
        <v>186.28</v>
      </c>
      <c r="N37" s="10">
        <f t="shared" si="1"/>
        <v>0.7696363817908525</v>
      </c>
      <c r="O37" s="2">
        <v>0.256</v>
      </c>
      <c r="P37" s="1" t="s">
        <v>10</v>
      </c>
      <c r="Q37" s="1" t="s">
        <v>11</v>
      </c>
      <c r="R37" s="1">
        <v>710501</v>
      </c>
      <c r="S37" s="4">
        <v>187.32</v>
      </c>
      <c r="T37" s="10">
        <f t="shared" si="2"/>
        <v>0.7594303139013453</v>
      </c>
    </row>
    <row r="38" spans="1:20" ht="21" customHeight="1">
      <c r="A38" s="14" t="s">
        <v>6</v>
      </c>
      <c r="B38" s="16">
        <v>38746</v>
      </c>
      <c r="C38" s="2">
        <v>0.352</v>
      </c>
      <c r="D38" s="1" t="s">
        <v>16</v>
      </c>
      <c r="E38" s="1" t="s">
        <v>11</v>
      </c>
      <c r="F38" s="1">
        <v>710526</v>
      </c>
      <c r="G38" s="4">
        <v>184.19</v>
      </c>
      <c r="H38" s="10">
        <f t="shared" si="0"/>
        <v>1.0619613920408273</v>
      </c>
      <c r="I38" s="2">
        <v>0.385</v>
      </c>
      <c r="J38" s="1" t="s">
        <v>17</v>
      </c>
      <c r="K38" s="1" t="s">
        <v>11</v>
      </c>
      <c r="L38" s="1">
        <v>557876</v>
      </c>
      <c r="M38" s="4">
        <v>186.12</v>
      </c>
      <c r="N38" s="10">
        <f t="shared" si="1"/>
        <v>1.149475709219858</v>
      </c>
      <c r="O38" s="2">
        <v>0.333</v>
      </c>
      <c r="P38" s="1" t="s">
        <v>10</v>
      </c>
      <c r="Q38" s="1" t="s">
        <v>11</v>
      </c>
      <c r="R38" s="1">
        <v>710506</v>
      </c>
      <c r="S38" s="4">
        <v>187.52</v>
      </c>
      <c r="T38" s="10">
        <f t="shared" si="2"/>
        <v>0.986799115827645</v>
      </c>
    </row>
    <row r="39" spans="8:20" ht="21" customHeight="1">
      <c r="H39" s="11"/>
      <c r="N39" s="11"/>
      <c r="T39" s="11"/>
    </row>
    <row r="40" spans="5:21" ht="21" customHeight="1">
      <c r="E40" s="29" t="s">
        <v>20</v>
      </c>
      <c r="F40" s="29"/>
      <c r="G40" s="29"/>
      <c r="H40" s="17">
        <f>MIN(H4:H38)</f>
        <v>0.28913920000000004</v>
      </c>
      <c r="I40" s="18"/>
      <c r="J40" s="19"/>
      <c r="K40" s="19"/>
      <c r="L40" s="19"/>
      <c r="M40" s="19"/>
      <c r="N40" s="17">
        <f>MIN(N4:N38)</f>
        <v>0.5889754360044965</v>
      </c>
      <c r="O40" s="18"/>
      <c r="P40" s="19"/>
      <c r="Q40" s="19"/>
      <c r="R40" s="19"/>
      <c r="S40" s="19"/>
      <c r="T40" s="17">
        <f>MIN(T4:T38)</f>
        <v>0.5321727173505966</v>
      </c>
      <c r="U40" s="20"/>
    </row>
    <row r="41" spans="5:21" ht="21" customHeight="1">
      <c r="E41" s="29" t="s">
        <v>21</v>
      </c>
      <c r="F41" s="29"/>
      <c r="G41" s="29"/>
      <c r="H41" s="17">
        <f>MAX(H4:H38)</f>
        <v>1.6538733633308034</v>
      </c>
      <c r="I41" s="18"/>
      <c r="J41" s="19"/>
      <c r="K41" s="19"/>
      <c r="L41" s="19"/>
      <c r="M41" s="19"/>
      <c r="N41" s="17">
        <f>MAX(N4:N38)</f>
        <v>2.065203522568135</v>
      </c>
      <c r="O41" s="18"/>
      <c r="P41" s="19"/>
      <c r="Q41" s="19"/>
      <c r="R41" s="19"/>
      <c r="S41" s="19"/>
      <c r="T41" s="17">
        <f>MAX(T4:T38)</f>
        <v>1.4351084232431568</v>
      </c>
      <c r="U41" s="20"/>
    </row>
    <row r="42" spans="5:21" ht="21" customHeight="1">
      <c r="E42" s="29" t="s">
        <v>22</v>
      </c>
      <c r="F42" s="29"/>
      <c r="G42" s="29"/>
      <c r="H42" s="17">
        <f>MEDIAN(H4:H38)</f>
        <v>1.005950368034792</v>
      </c>
      <c r="I42" s="18"/>
      <c r="J42" s="19"/>
      <c r="K42" s="19"/>
      <c r="L42" s="19"/>
      <c r="M42" s="19"/>
      <c r="N42" s="17">
        <f>MEDIAN(N4:N38)</f>
        <v>1.3456397244793628</v>
      </c>
      <c r="O42" s="18"/>
      <c r="P42" s="19"/>
      <c r="Q42" s="19"/>
      <c r="R42" s="19"/>
      <c r="S42" s="19"/>
      <c r="T42" s="17">
        <f>MEDIAN(T4:T38)</f>
        <v>1.0171179823347876</v>
      </c>
      <c r="U42" s="20"/>
    </row>
    <row r="43" spans="5:21" ht="21" customHeight="1">
      <c r="E43" s="29" t="s">
        <v>23</v>
      </c>
      <c r="F43" s="29"/>
      <c r="G43" s="29"/>
      <c r="H43" s="17">
        <f>AVERAGE(H4:H38)</f>
        <v>1.0093297832783945</v>
      </c>
      <c r="I43" s="18"/>
      <c r="J43" s="19"/>
      <c r="K43" s="19"/>
      <c r="L43" s="19"/>
      <c r="M43" s="19"/>
      <c r="N43" s="17">
        <f>AVERAGE(N4:N38)</f>
        <v>1.274828734988501</v>
      </c>
      <c r="O43" s="18"/>
      <c r="P43" s="19"/>
      <c r="Q43" s="19"/>
      <c r="R43" s="19"/>
      <c r="S43" s="19"/>
      <c r="T43" s="17">
        <f>AVERAGE(T4:T38)</f>
        <v>1.0062285875714307</v>
      </c>
      <c r="U43" s="20"/>
    </row>
    <row r="44" spans="5:21" ht="21" customHeight="1">
      <c r="E44" s="30" t="s">
        <v>29</v>
      </c>
      <c r="F44" s="29"/>
      <c r="G44" s="29"/>
      <c r="H44" s="17">
        <f>STDEV(H4:H38)</f>
        <v>0.33009076986544666</v>
      </c>
      <c r="I44" s="18"/>
      <c r="J44" s="19"/>
      <c r="K44" s="19"/>
      <c r="L44" s="19"/>
      <c r="M44" s="19"/>
      <c r="N44" s="17">
        <f>STDEV(N4:N38)</f>
        <v>0.3629452257168475</v>
      </c>
      <c r="O44" s="18"/>
      <c r="P44" s="19"/>
      <c r="Q44" s="19"/>
      <c r="R44" s="19"/>
      <c r="S44" s="19"/>
      <c r="T44" s="17">
        <f>STDEV(T4:T38)</f>
        <v>0.2639787149050295</v>
      </c>
      <c r="U44" s="20"/>
    </row>
  </sheetData>
  <mergeCells count="9">
    <mergeCell ref="C2:H2"/>
    <mergeCell ref="I2:N2"/>
    <mergeCell ref="E40:G40"/>
    <mergeCell ref="A1:T1"/>
    <mergeCell ref="O2:T2"/>
    <mergeCell ref="E41:G41"/>
    <mergeCell ref="E42:G42"/>
    <mergeCell ref="E43:G43"/>
    <mergeCell ref="E44:G44"/>
  </mergeCells>
  <conditionalFormatting sqref="T3:T38 N3:N38 H739:H65536 H109:H630 H3:H38">
    <cfRule type="cellIs" priority="1" dxfId="0" operator="equal" stopIfTrue="1">
      <formula>"""#VALUE!"""</formula>
    </cfRule>
  </conditionalFormatting>
  <conditionalFormatting sqref="O3:O38 I3:I38 C739:C65536 C109:C630 C3:C38">
    <cfRule type="cellIs" priority="2" dxfId="1" operator="equal" stopIfTrue="1">
      <formula>"&lt;0.075"</formula>
    </cfRule>
    <cfRule type="cellIs" priority="3" dxfId="2" operator="equal" stopIfTrue="1">
      <formula>"&lt;0.150"</formula>
    </cfRule>
  </conditionalFormatting>
  <printOptions horizontalCentered="1"/>
  <pageMargins left="0.5" right="0.5" top="0.75" bottom="0.25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E1">
      <selection activeCell="A1" sqref="A1:T1"/>
    </sheetView>
  </sheetViews>
  <sheetFormatPr defaultColWidth="9.140625" defaultRowHeight="12.75"/>
  <cols>
    <col min="1" max="2" width="14.7109375" style="0" customWidth="1"/>
    <col min="3" max="3" width="14.140625" style="0" customWidth="1"/>
    <col min="5" max="5" width="11.140625" style="0" customWidth="1"/>
    <col min="6" max="6" width="10.00390625" style="0" customWidth="1"/>
    <col min="7" max="7" width="11.00390625" style="0" customWidth="1"/>
    <col min="8" max="8" width="9.7109375" style="0" customWidth="1"/>
    <col min="9" max="9" width="14.7109375" style="0" customWidth="1"/>
    <col min="11" max="11" width="11.421875" style="0" customWidth="1"/>
    <col min="12" max="12" width="9.7109375" style="0" customWidth="1"/>
    <col min="13" max="13" width="11.421875" style="0" customWidth="1"/>
    <col min="14" max="14" width="9.7109375" style="0" customWidth="1"/>
    <col min="15" max="15" width="14.421875" style="0" customWidth="1"/>
    <col min="17" max="17" width="11.00390625" style="0" customWidth="1"/>
    <col min="18" max="18" width="10.00390625" style="0" customWidth="1"/>
    <col min="19" max="19" width="11.8515625" style="0" customWidth="1"/>
    <col min="20" max="20" width="10.421875" style="0" customWidth="1"/>
  </cols>
  <sheetData>
    <row r="1" spans="1:20" ht="33.75" customHeight="1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32.25" customHeight="1">
      <c r="B2" s="6"/>
      <c r="C2" s="31" t="s">
        <v>26</v>
      </c>
      <c r="D2" s="32"/>
      <c r="E2" s="32"/>
      <c r="F2" s="32"/>
      <c r="G2" s="32"/>
      <c r="H2" s="32"/>
      <c r="I2" s="31" t="s">
        <v>27</v>
      </c>
      <c r="J2" s="32"/>
      <c r="K2" s="32"/>
      <c r="L2" s="32"/>
      <c r="M2" s="32"/>
      <c r="N2" s="32"/>
      <c r="O2" s="31" t="s">
        <v>28</v>
      </c>
      <c r="P2" s="32"/>
      <c r="Q2" s="32"/>
      <c r="R2" s="32"/>
      <c r="S2" s="32"/>
      <c r="T2" s="32"/>
    </row>
    <row r="3" spans="1:20" ht="38.25" customHeight="1">
      <c r="A3" s="8" t="s">
        <v>2</v>
      </c>
      <c r="B3" s="8" t="s">
        <v>0</v>
      </c>
      <c r="C3" s="9" t="s">
        <v>19</v>
      </c>
      <c r="D3" s="8" t="s">
        <v>1</v>
      </c>
      <c r="E3" s="8" t="s">
        <v>3</v>
      </c>
      <c r="F3" s="8" t="s">
        <v>4</v>
      </c>
      <c r="G3" s="12" t="s">
        <v>24</v>
      </c>
      <c r="H3" s="8" t="s">
        <v>18</v>
      </c>
      <c r="I3" s="9" t="s">
        <v>19</v>
      </c>
      <c r="J3" s="8" t="s">
        <v>1</v>
      </c>
      <c r="K3" s="8" t="s">
        <v>3</v>
      </c>
      <c r="L3" s="8" t="s">
        <v>4</v>
      </c>
      <c r="M3" s="12" t="s">
        <v>24</v>
      </c>
      <c r="N3" s="8" t="s">
        <v>18</v>
      </c>
      <c r="O3" s="9" t="s">
        <v>19</v>
      </c>
      <c r="P3" s="8" t="s">
        <v>1</v>
      </c>
      <c r="Q3" s="8" t="s">
        <v>3</v>
      </c>
      <c r="R3" s="8" t="s">
        <v>4</v>
      </c>
      <c r="S3" s="12" t="s">
        <v>24</v>
      </c>
      <c r="T3" s="8" t="s">
        <v>18</v>
      </c>
    </row>
    <row r="4" spans="1:20" ht="21" customHeight="1">
      <c r="A4" s="14" t="s">
        <v>14</v>
      </c>
      <c r="B4" s="16">
        <v>38542</v>
      </c>
      <c r="C4" s="2">
        <v>1.12</v>
      </c>
      <c r="D4" s="1" t="s">
        <v>16</v>
      </c>
      <c r="E4" s="1" t="s">
        <v>11</v>
      </c>
      <c r="F4" s="1">
        <v>695061</v>
      </c>
      <c r="G4" s="4">
        <v>184.5</v>
      </c>
      <c r="H4" s="22">
        <f aca="true" t="shared" si="0" ref="H4:H38">(C4/G4)*421.4552</f>
        <v>2.558427230352304</v>
      </c>
      <c r="I4" s="2">
        <v>1.22</v>
      </c>
      <c r="J4" s="1" t="s">
        <v>17</v>
      </c>
      <c r="K4" s="1" t="s">
        <v>11</v>
      </c>
      <c r="L4" s="1">
        <v>694421</v>
      </c>
      <c r="M4" s="4">
        <v>185.71</v>
      </c>
      <c r="N4" s="22">
        <f aca="true" t="shared" si="1" ref="N4:N38">(I4/M4)*421.4552</f>
        <v>2.768700360777556</v>
      </c>
      <c r="O4" s="2">
        <v>1.16</v>
      </c>
      <c r="P4" s="1" t="s">
        <v>10</v>
      </c>
      <c r="Q4" s="1" t="s">
        <v>11</v>
      </c>
      <c r="R4" s="1">
        <v>694461</v>
      </c>
      <c r="S4" s="4">
        <v>187.2</v>
      </c>
      <c r="T4" s="10">
        <f aca="true" t="shared" si="2" ref="T4:T38">(O4/S4)*421.4552</f>
        <v>2.6115813675213673</v>
      </c>
    </row>
    <row r="5" spans="1:20" ht="21" customHeight="1">
      <c r="A5" s="14" t="s">
        <v>14</v>
      </c>
      <c r="B5" s="16">
        <v>38548</v>
      </c>
      <c r="C5" s="2">
        <v>0.236</v>
      </c>
      <c r="D5" s="1" t="s">
        <v>16</v>
      </c>
      <c r="E5" s="1" t="s">
        <v>11</v>
      </c>
      <c r="F5" s="1">
        <v>695066</v>
      </c>
      <c r="G5" s="4">
        <v>184.33</v>
      </c>
      <c r="H5" s="10">
        <f t="shared" si="0"/>
        <v>0.5395943536049476</v>
      </c>
      <c r="I5" s="2">
        <v>0.453</v>
      </c>
      <c r="J5" s="1" t="s">
        <v>17</v>
      </c>
      <c r="K5" s="1" t="s">
        <v>11</v>
      </c>
      <c r="L5" s="1">
        <v>694426</v>
      </c>
      <c r="M5" s="4">
        <v>185.87</v>
      </c>
      <c r="N5" s="10">
        <f t="shared" si="1"/>
        <v>1.0271652531339108</v>
      </c>
      <c r="O5" s="2">
        <v>0.682</v>
      </c>
      <c r="P5" s="1" t="s">
        <v>10</v>
      </c>
      <c r="Q5" s="1" t="s">
        <v>11</v>
      </c>
      <c r="R5" s="1">
        <v>694466</v>
      </c>
      <c r="S5" s="4">
        <v>187.33</v>
      </c>
      <c r="T5" s="10">
        <f t="shared" si="2"/>
        <v>1.534364204345273</v>
      </c>
    </row>
    <row r="6" spans="1:20" ht="21" customHeight="1">
      <c r="A6" s="14" t="s">
        <v>14</v>
      </c>
      <c r="B6" s="16">
        <v>38554</v>
      </c>
      <c r="C6" s="2">
        <v>0.504</v>
      </c>
      <c r="D6" s="1" t="s">
        <v>16</v>
      </c>
      <c r="E6" s="1" t="s">
        <v>11</v>
      </c>
      <c r="F6" s="1">
        <v>612751</v>
      </c>
      <c r="G6" s="4">
        <v>184.23</v>
      </c>
      <c r="H6" s="10">
        <f t="shared" si="0"/>
        <v>1.152979540791402</v>
      </c>
      <c r="I6" s="2">
        <v>0.603</v>
      </c>
      <c r="J6" s="1" t="s">
        <v>17</v>
      </c>
      <c r="K6" s="1" t="s">
        <v>11</v>
      </c>
      <c r="L6" s="1">
        <v>613401</v>
      </c>
      <c r="M6" s="4">
        <v>185.31</v>
      </c>
      <c r="N6" s="10">
        <f t="shared" si="1"/>
        <v>1.371418086449733</v>
      </c>
      <c r="O6" s="2">
        <v>0.601</v>
      </c>
      <c r="P6" s="1" t="s">
        <v>10</v>
      </c>
      <c r="Q6" s="1" t="s">
        <v>11</v>
      </c>
      <c r="R6" s="1">
        <v>694411</v>
      </c>
      <c r="S6" s="4">
        <v>187.07</v>
      </c>
      <c r="T6" s="10">
        <f t="shared" si="2"/>
        <v>1.3540095964077619</v>
      </c>
    </row>
    <row r="7" spans="1:20" ht="21" customHeight="1">
      <c r="A7" s="14" t="s">
        <v>14</v>
      </c>
      <c r="B7" s="16">
        <v>38560</v>
      </c>
      <c r="C7" s="2">
        <v>0.868</v>
      </c>
      <c r="D7" s="1" t="s">
        <v>16</v>
      </c>
      <c r="E7" s="1" t="s">
        <v>11</v>
      </c>
      <c r="F7" s="1">
        <v>612756</v>
      </c>
      <c r="G7" s="4">
        <v>184.37</v>
      </c>
      <c r="H7" s="10">
        <f t="shared" si="0"/>
        <v>1.9841791701469869</v>
      </c>
      <c r="I7" s="2">
        <v>0.202</v>
      </c>
      <c r="J7" s="1" t="s">
        <v>17</v>
      </c>
      <c r="K7" s="1" t="s">
        <v>11</v>
      </c>
      <c r="L7" s="1">
        <v>613406</v>
      </c>
      <c r="M7" s="4">
        <v>185.68</v>
      </c>
      <c r="N7" s="10">
        <f t="shared" si="1"/>
        <v>0.458498224903059</v>
      </c>
      <c r="O7" s="2">
        <v>0.765</v>
      </c>
      <c r="P7" s="1" t="s">
        <v>10</v>
      </c>
      <c r="Q7" s="1" t="s">
        <v>11</v>
      </c>
      <c r="R7" s="1">
        <v>694416</v>
      </c>
      <c r="S7" s="4">
        <v>187.2</v>
      </c>
      <c r="T7" s="10">
        <f t="shared" si="2"/>
        <v>1.7222928846153847</v>
      </c>
    </row>
    <row r="8" spans="1:20" ht="21" customHeight="1">
      <c r="A8" s="14" t="s">
        <v>14</v>
      </c>
      <c r="B8" s="16">
        <v>38566</v>
      </c>
      <c r="C8" s="2">
        <v>0.994</v>
      </c>
      <c r="D8" s="1" t="s">
        <v>16</v>
      </c>
      <c r="E8" s="1" t="s">
        <v>11</v>
      </c>
      <c r="F8" s="1">
        <v>672361</v>
      </c>
      <c r="G8" s="4">
        <v>184.92</v>
      </c>
      <c r="H8" s="10">
        <f t="shared" si="0"/>
        <v>2.2654470516980316</v>
      </c>
      <c r="I8" s="2">
        <v>1.37</v>
      </c>
      <c r="J8" s="1" t="s">
        <v>17</v>
      </c>
      <c r="K8" s="1" t="s">
        <v>11</v>
      </c>
      <c r="L8" s="1">
        <v>647701</v>
      </c>
      <c r="M8" s="4">
        <v>185.58</v>
      </c>
      <c r="N8" s="10">
        <f t="shared" si="1"/>
        <v>3.111292294428279</v>
      </c>
      <c r="O8" s="2">
        <v>1.18</v>
      </c>
      <c r="P8" s="1" t="s">
        <v>10</v>
      </c>
      <c r="Q8" s="1" t="s">
        <v>11</v>
      </c>
      <c r="R8" s="1">
        <v>737821</v>
      </c>
      <c r="S8" s="4">
        <v>187.2</v>
      </c>
      <c r="T8" s="10">
        <f t="shared" si="2"/>
        <v>2.6566086324786324</v>
      </c>
    </row>
    <row r="9" spans="1:20" ht="21" customHeight="1">
      <c r="A9" s="14" t="s">
        <v>14</v>
      </c>
      <c r="B9" s="16">
        <v>38572</v>
      </c>
      <c r="C9" s="2">
        <v>1.05</v>
      </c>
      <c r="D9" s="1" t="s">
        <v>16</v>
      </c>
      <c r="E9" s="1" t="s">
        <v>11</v>
      </c>
      <c r="F9" s="1">
        <v>672366</v>
      </c>
      <c r="G9" s="4">
        <v>184.41</v>
      </c>
      <c r="H9" s="10">
        <f t="shared" si="0"/>
        <v>2.3996961119245164</v>
      </c>
      <c r="I9" s="2">
        <v>0.639</v>
      </c>
      <c r="J9" s="1" t="s">
        <v>17</v>
      </c>
      <c r="K9" s="1" t="s">
        <v>11</v>
      </c>
      <c r="L9" s="1">
        <v>647706</v>
      </c>
      <c r="M9" s="4">
        <v>185.68</v>
      </c>
      <c r="N9" s="10">
        <f t="shared" si="1"/>
        <v>1.4503978500646273</v>
      </c>
      <c r="O9" s="2">
        <v>0.896</v>
      </c>
      <c r="P9" s="1" t="s">
        <v>10</v>
      </c>
      <c r="Q9" s="1" t="s">
        <v>11</v>
      </c>
      <c r="R9" s="1">
        <v>737826</v>
      </c>
      <c r="S9" s="4">
        <v>187.22</v>
      </c>
      <c r="T9" s="10">
        <f t="shared" si="2"/>
        <v>2.017005977993804</v>
      </c>
    </row>
    <row r="10" spans="1:20" ht="21" customHeight="1">
      <c r="A10" s="14" t="s">
        <v>14</v>
      </c>
      <c r="B10" s="16">
        <v>38578</v>
      </c>
      <c r="C10" s="2">
        <v>0.831</v>
      </c>
      <c r="D10" s="1" t="s">
        <v>16</v>
      </c>
      <c r="E10" s="1" t="s">
        <v>11</v>
      </c>
      <c r="F10" s="1">
        <v>673076</v>
      </c>
      <c r="G10" s="4">
        <v>184.39</v>
      </c>
      <c r="H10" s="10">
        <f t="shared" si="0"/>
        <v>1.8993940625847388</v>
      </c>
      <c r="I10" s="2">
        <v>1.14</v>
      </c>
      <c r="J10" s="1" t="s">
        <v>17</v>
      </c>
      <c r="K10" s="1" t="s">
        <v>11</v>
      </c>
      <c r="L10" s="1">
        <v>647711</v>
      </c>
      <c r="M10" s="4">
        <v>186.14</v>
      </c>
      <c r="N10" s="10">
        <f t="shared" si="1"/>
        <v>2.581169700225636</v>
      </c>
      <c r="O10" s="2">
        <v>0.926</v>
      </c>
      <c r="P10" s="1" t="s">
        <v>10</v>
      </c>
      <c r="Q10" s="1" t="s">
        <v>11</v>
      </c>
      <c r="R10" s="1">
        <v>673071</v>
      </c>
      <c r="S10" s="4">
        <v>187</v>
      </c>
      <c r="T10" s="10">
        <f t="shared" si="2"/>
        <v>2.0869920598930483</v>
      </c>
    </row>
    <row r="11" spans="1:20" ht="21" customHeight="1">
      <c r="A11" s="14" t="s">
        <v>14</v>
      </c>
      <c r="B11" s="16">
        <v>38584</v>
      </c>
      <c r="C11" s="2">
        <v>0.225</v>
      </c>
      <c r="D11" s="1" t="s">
        <v>16</v>
      </c>
      <c r="E11" s="1" t="s">
        <v>11</v>
      </c>
      <c r="F11" s="1">
        <v>672381</v>
      </c>
      <c r="G11" s="4">
        <v>184.69</v>
      </c>
      <c r="H11" s="10">
        <f t="shared" si="0"/>
        <v>0.5134410092587579</v>
      </c>
      <c r="I11" s="2">
        <v>0.277</v>
      </c>
      <c r="J11" s="1" t="s">
        <v>17</v>
      </c>
      <c r="K11" s="1" t="s">
        <v>11</v>
      </c>
      <c r="L11" s="1">
        <v>647716</v>
      </c>
      <c r="M11" s="4">
        <v>185.89</v>
      </c>
      <c r="N11" s="10">
        <f t="shared" si="1"/>
        <v>0.6280224347732531</v>
      </c>
      <c r="O11" s="2">
        <v>0.39</v>
      </c>
      <c r="P11" s="1" t="s">
        <v>10</v>
      </c>
      <c r="Q11" s="1" t="s">
        <v>11</v>
      </c>
      <c r="R11" s="1">
        <v>672391</v>
      </c>
      <c r="S11" s="4">
        <v>187.56</v>
      </c>
      <c r="T11" s="10">
        <f t="shared" si="2"/>
        <v>0.8763463851567498</v>
      </c>
    </row>
    <row r="12" spans="1:20" ht="21" customHeight="1">
      <c r="A12" s="14" t="s">
        <v>14</v>
      </c>
      <c r="B12" s="16">
        <v>38590</v>
      </c>
      <c r="C12" s="2">
        <v>1.13</v>
      </c>
      <c r="D12" s="1" t="s">
        <v>16</v>
      </c>
      <c r="E12" s="1" t="s">
        <v>11</v>
      </c>
      <c r="F12" s="1">
        <v>672386</v>
      </c>
      <c r="G12" s="4">
        <v>183.95</v>
      </c>
      <c r="H12" s="10">
        <f t="shared" si="0"/>
        <v>2.588988181571079</v>
      </c>
      <c r="I12" s="2">
        <v>1.33</v>
      </c>
      <c r="J12" s="1" t="s">
        <v>17</v>
      </c>
      <c r="K12" s="1" t="s">
        <v>11</v>
      </c>
      <c r="L12" s="1">
        <v>648581</v>
      </c>
      <c r="M12" s="4">
        <v>185.83</v>
      </c>
      <c r="N12" s="10">
        <f t="shared" si="1"/>
        <v>3.0163881827476726</v>
      </c>
      <c r="O12" s="2">
        <v>1.18</v>
      </c>
      <c r="P12" s="1" t="s">
        <v>10</v>
      </c>
      <c r="Q12" s="1" t="s">
        <v>11</v>
      </c>
      <c r="R12" s="1">
        <v>672396</v>
      </c>
      <c r="S12" s="4">
        <v>187.18</v>
      </c>
      <c r="T12" s="10">
        <f t="shared" si="2"/>
        <v>2.6568924885137295</v>
      </c>
    </row>
    <row r="13" spans="1:20" ht="21" customHeight="1">
      <c r="A13" s="14" t="s">
        <v>14</v>
      </c>
      <c r="B13" s="16">
        <v>38596</v>
      </c>
      <c r="C13" s="2">
        <v>1.05</v>
      </c>
      <c r="D13" s="1" t="s">
        <v>16</v>
      </c>
      <c r="E13" s="1" t="s">
        <v>11</v>
      </c>
      <c r="F13" s="1">
        <v>581141</v>
      </c>
      <c r="G13" s="4">
        <v>183.95</v>
      </c>
      <c r="H13" s="10">
        <f t="shared" si="0"/>
        <v>2.4056969828757815</v>
      </c>
      <c r="I13" s="2">
        <v>1.19</v>
      </c>
      <c r="J13" s="1" t="s">
        <v>17</v>
      </c>
      <c r="K13" s="1" t="s">
        <v>11</v>
      </c>
      <c r="L13" s="1">
        <v>648586</v>
      </c>
      <c r="M13" s="4">
        <v>186.22</v>
      </c>
      <c r="N13" s="10">
        <f t="shared" si="1"/>
        <v>2.693221394050048</v>
      </c>
      <c r="O13" s="2">
        <v>1.06</v>
      </c>
      <c r="P13" s="1" t="s">
        <v>10</v>
      </c>
      <c r="Q13" s="1" t="s">
        <v>11</v>
      </c>
      <c r="R13" s="1">
        <v>581171</v>
      </c>
      <c r="S13" s="4">
        <v>186.98</v>
      </c>
      <c r="T13" s="10">
        <f t="shared" si="2"/>
        <v>2.3892529254465718</v>
      </c>
    </row>
    <row r="14" spans="1:20" ht="21" customHeight="1">
      <c r="A14" s="14" t="s">
        <v>14</v>
      </c>
      <c r="B14" s="16">
        <v>38602</v>
      </c>
      <c r="C14" s="2">
        <v>1.29</v>
      </c>
      <c r="D14" s="1" t="s">
        <v>16</v>
      </c>
      <c r="E14" s="1" t="s">
        <v>11</v>
      </c>
      <c r="F14" s="1">
        <v>581146</v>
      </c>
      <c r="G14" s="4">
        <v>184.42</v>
      </c>
      <c r="H14" s="10">
        <f t="shared" si="0"/>
        <v>2.9480382171131114</v>
      </c>
      <c r="I14" s="2">
        <v>1.39</v>
      </c>
      <c r="J14" s="1" t="s">
        <v>17</v>
      </c>
      <c r="K14" s="1" t="s">
        <v>11</v>
      </c>
      <c r="L14" s="1">
        <v>581191</v>
      </c>
      <c r="M14" s="4">
        <v>186.27</v>
      </c>
      <c r="N14" s="10">
        <f t="shared" si="1"/>
        <v>3.145019208675578</v>
      </c>
      <c r="O14" s="2">
        <v>1.39</v>
      </c>
      <c r="P14" s="1" t="s">
        <v>10</v>
      </c>
      <c r="Q14" s="1" t="s">
        <v>11</v>
      </c>
      <c r="R14" s="1">
        <v>581176</v>
      </c>
      <c r="S14" s="4">
        <v>186.68</v>
      </c>
      <c r="T14" s="10">
        <f t="shared" si="2"/>
        <v>3.1381118920077133</v>
      </c>
    </row>
    <row r="15" spans="1:20" ht="21" customHeight="1">
      <c r="A15" s="14" t="s">
        <v>14</v>
      </c>
      <c r="B15" s="16">
        <v>38608</v>
      </c>
      <c r="C15" s="2">
        <v>1.48</v>
      </c>
      <c r="D15" s="1" t="s">
        <v>16</v>
      </c>
      <c r="E15" s="1" t="s">
        <v>11</v>
      </c>
      <c r="F15" s="1">
        <v>581181</v>
      </c>
      <c r="G15" s="4">
        <v>184.24</v>
      </c>
      <c r="H15" s="10">
        <f t="shared" si="0"/>
        <v>3.385549804602692</v>
      </c>
      <c r="I15" s="2">
        <v>1.93</v>
      </c>
      <c r="J15" s="1" t="s">
        <v>17</v>
      </c>
      <c r="K15" s="1" t="s">
        <v>11</v>
      </c>
      <c r="L15" s="1">
        <v>581196</v>
      </c>
      <c r="M15" s="4">
        <v>185.66</v>
      </c>
      <c r="N15" s="10">
        <f t="shared" si="1"/>
        <v>4.3811727674243235</v>
      </c>
      <c r="O15" s="2">
        <v>1.49</v>
      </c>
      <c r="P15" s="1" t="s">
        <v>10</v>
      </c>
      <c r="Q15" s="1" t="s">
        <v>11</v>
      </c>
      <c r="R15" s="1">
        <v>581151</v>
      </c>
      <c r="S15" s="4">
        <v>187.41</v>
      </c>
      <c r="T15" s="10">
        <f t="shared" si="2"/>
        <v>3.350772360066165</v>
      </c>
    </row>
    <row r="16" spans="1:20" ht="21" customHeight="1">
      <c r="A16" s="14" t="s">
        <v>14</v>
      </c>
      <c r="B16" s="16">
        <v>38614</v>
      </c>
      <c r="C16" s="2">
        <v>1.12</v>
      </c>
      <c r="D16" s="1" t="s">
        <v>16</v>
      </c>
      <c r="E16" s="1" t="s">
        <v>11</v>
      </c>
      <c r="F16" s="1">
        <v>581186</v>
      </c>
      <c r="G16" s="4">
        <v>184.5</v>
      </c>
      <c r="H16" s="10">
        <f t="shared" si="0"/>
        <v>2.558427230352304</v>
      </c>
      <c r="I16" s="2">
        <v>1.45</v>
      </c>
      <c r="J16" s="1" t="s">
        <v>17</v>
      </c>
      <c r="K16" s="1" t="s">
        <v>11</v>
      </c>
      <c r="L16" s="1">
        <v>581011</v>
      </c>
      <c r="M16" s="4">
        <v>185.82</v>
      </c>
      <c r="N16" s="10">
        <f t="shared" si="1"/>
        <v>3.288720482187063</v>
      </c>
      <c r="O16" s="2">
        <v>1.2</v>
      </c>
      <c r="P16" s="1" t="s">
        <v>10</v>
      </c>
      <c r="Q16" s="1" t="s">
        <v>11</v>
      </c>
      <c r="R16" s="1">
        <v>581156</v>
      </c>
      <c r="S16" s="4">
        <v>187.51</v>
      </c>
      <c r="T16" s="10">
        <f t="shared" si="2"/>
        <v>2.697169430963682</v>
      </c>
    </row>
    <row r="17" spans="1:20" ht="21" customHeight="1">
      <c r="A17" s="14" t="s">
        <v>14</v>
      </c>
      <c r="B17" s="16">
        <v>38620</v>
      </c>
      <c r="C17" s="2">
        <v>0.766</v>
      </c>
      <c r="D17" s="1" t="s">
        <v>16</v>
      </c>
      <c r="E17" s="1" t="s">
        <v>11</v>
      </c>
      <c r="F17" s="1">
        <v>561481</v>
      </c>
      <c r="G17" s="4">
        <v>184.08</v>
      </c>
      <c r="H17" s="10">
        <f t="shared" si="0"/>
        <v>1.7537738113863537</v>
      </c>
      <c r="I17" s="2">
        <v>0.741</v>
      </c>
      <c r="J17" s="1" t="s">
        <v>17</v>
      </c>
      <c r="K17" s="1" t="s">
        <v>11</v>
      </c>
      <c r="L17" s="1">
        <v>581016</v>
      </c>
      <c r="M17" s="4">
        <v>186.21</v>
      </c>
      <c r="N17" s="10">
        <f t="shared" si="1"/>
        <v>1.6771296020621875</v>
      </c>
      <c r="O17" s="2">
        <v>0.805</v>
      </c>
      <c r="P17" s="1" t="s">
        <v>10</v>
      </c>
      <c r="Q17" s="1" t="s">
        <v>11</v>
      </c>
      <c r="R17" s="1">
        <v>561301</v>
      </c>
      <c r="S17" s="4">
        <v>187.15</v>
      </c>
      <c r="T17" s="10">
        <f t="shared" si="2"/>
        <v>1.8128316110072136</v>
      </c>
    </row>
    <row r="18" spans="1:20" ht="21" customHeight="1">
      <c r="A18" s="14" t="s">
        <v>14</v>
      </c>
      <c r="B18" s="16">
        <v>38626</v>
      </c>
      <c r="C18" s="2">
        <v>1.17</v>
      </c>
      <c r="D18" s="1" t="s">
        <v>16</v>
      </c>
      <c r="E18" s="1" t="s">
        <v>11</v>
      </c>
      <c r="F18" s="1">
        <v>561486</v>
      </c>
      <c r="G18" s="4">
        <v>184.75</v>
      </c>
      <c r="H18" s="10">
        <f t="shared" si="0"/>
        <v>2.6690261650879568</v>
      </c>
      <c r="I18" s="2">
        <v>1.22</v>
      </c>
      <c r="J18" s="1" t="s">
        <v>17</v>
      </c>
      <c r="K18" s="1" t="s">
        <v>11</v>
      </c>
      <c r="L18" s="1">
        <v>658821</v>
      </c>
      <c r="M18" s="4">
        <v>186.5</v>
      </c>
      <c r="N18" s="10">
        <f t="shared" si="1"/>
        <v>2.756972353887399</v>
      </c>
      <c r="O18" s="2">
        <v>1.04</v>
      </c>
      <c r="P18" s="1" t="s">
        <v>10</v>
      </c>
      <c r="Q18" s="1" t="s">
        <v>11</v>
      </c>
      <c r="R18" s="1">
        <v>561306</v>
      </c>
      <c r="S18" s="4">
        <v>187.02</v>
      </c>
      <c r="T18" s="10">
        <f t="shared" si="2"/>
        <v>2.3436713078815097</v>
      </c>
    </row>
    <row r="19" spans="1:20" ht="21" customHeight="1">
      <c r="A19" s="14" t="s">
        <v>14</v>
      </c>
      <c r="B19" s="16">
        <v>38632</v>
      </c>
      <c r="C19" s="2">
        <v>0.342</v>
      </c>
      <c r="D19" s="1" t="s">
        <v>16</v>
      </c>
      <c r="E19" s="1" t="s">
        <v>11</v>
      </c>
      <c r="F19" s="1">
        <v>658881</v>
      </c>
      <c r="G19" s="4">
        <v>184.06</v>
      </c>
      <c r="H19" s="10">
        <f t="shared" si="0"/>
        <v>0.7831015886124091</v>
      </c>
      <c r="I19" s="2">
        <v>0.376</v>
      </c>
      <c r="J19" s="1" t="s">
        <v>17</v>
      </c>
      <c r="K19" s="1" t="s">
        <v>11</v>
      </c>
      <c r="L19" s="1">
        <v>658826</v>
      </c>
      <c r="M19" s="4">
        <v>185.83</v>
      </c>
      <c r="N19" s="10">
        <f t="shared" si="1"/>
        <v>0.8527533509121238</v>
      </c>
      <c r="O19" s="2">
        <v>0.598</v>
      </c>
      <c r="P19" s="1" t="s">
        <v>10</v>
      </c>
      <c r="Q19" s="1" t="s">
        <v>11</v>
      </c>
      <c r="R19" s="1">
        <v>561441</v>
      </c>
      <c r="S19" s="4">
        <v>187.39</v>
      </c>
      <c r="T19" s="10">
        <f t="shared" si="2"/>
        <v>1.3449501552911043</v>
      </c>
    </row>
    <row r="20" spans="1:20" ht="21" customHeight="1">
      <c r="A20" s="14" t="s">
        <v>14</v>
      </c>
      <c r="B20" s="16">
        <v>38638</v>
      </c>
      <c r="C20" s="2">
        <v>0.417</v>
      </c>
      <c r="D20" s="1" t="s">
        <v>16</v>
      </c>
      <c r="E20" s="1" t="s">
        <v>11</v>
      </c>
      <c r="F20" s="1">
        <v>658886</v>
      </c>
      <c r="G20" s="4">
        <v>184.28</v>
      </c>
      <c r="H20" s="10">
        <f t="shared" si="0"/>
        <v>0.953694477968309</v>
      </c>
      <c r="I20" s="2">
        <v>0.611</v>
      </c>
      <c r="J20" s="1" t="s">
        <v>17</v>
      </c>
      <c r="K20" s="1" t="s">
        <v>11</v>
      </c>
      <c r="L20" s="1">
        <v>581001</v>
      </c>
      <c r="M20" s="4">
        <v>186.09</v>
      </c>
      <c r="N20" s="10">
        <f t="shared" si="1"/>
        <v>1.383788098232038</v>
      </c>
      <c r="O20" s="2">
        <v>0.457</v>
      </c>
      <c r="P20" s="1" t="s">
        <v>10</v>
      </c>
      <c r="Q20" s="1" t="s">
        <v>11</v>
      </c>
      <c r="R20" s="1">
        <v>561446</v>
      </c>
      <c r="S20" s="4">
        <v>186.91</v>
      </c>
      <c r="T20" s="10">
        <f t="shared" si="2"/>
        <v>1.0304693510245573</v>
      </c>
    </row>
    <row r="21" spans="1:20" ht="21" customHeight="1">
      <c r="A21" s="14" t="s">
        <v>14</v>
      </c>
      <c r="B21" s="16">
        <v>38644</v>
      </c>
      <c r="C21" s="2">
        <v>1.48</v>
      </c>
      <c r="D21" s="1" t="s">
        <v>16</v>
      </c>
      <c r="E21" s="1" t="s">
        <v>11</v>
      </c>
      <c r="F21" s="1">
        <v>561471</v>
      </c>
      <c r="G21" s="4">
        <v>184.48</v>
      </c>
      <c r="H21" s="10">
        <f t="shared" si="0"/>
        <v>3.3811453599306156</v>
      </c>
      <c r="I21" s="2">
        <v>3.35</v>
      </c>
      <c r="J21" s="1" t="s">
        <v>17</v>
      </c>
      <c r="K21" s="1" t="s">
        <v>11</v>
      </c>
      <c r="L21" s="1">
        <v>581006</v>
      </c>
      <c r="M21" s="4">
        <v>185.68</v>
      </c>
      <c r="N21" s="10">
        <f t="shared" si="1"/>
        <v>7.603807195174493</v>
      </c>
      <c r="O21" s="2">
        <v>1.54</v>
      </c>
      <c r="P21" s="1" t="s">
        <v>10</v>
      </c>
      <c r="Q21" s="1" t="s">
        <v>11</v>
      </c>
      <c r="R21" s="1">
        <v>581131</v>
      </c>
      <c r="S21" s="4">
        <v>186.98</v>
      </c>
      <c r="T21" s="10">
        <f t="shared" si="2"/>
        <v>3.471178778478982</v>
      </c>
    </row>
    <row r="22" spans="1:20" ht="21" customHeight="1">
      <c r="A22" s="14" t="s">
        <v>14</v>
      </c>
      <c r="B22" s="16">
        <v>38650</v>
      </c>
      <c r="C22" s="2">
        <v>0.374</v>
      </c>
      <c r="D22" s="1" t="s">
        <v>16</v>
      </c>
      <c r="E22" s="1" t="s">
        <v>11</v>
      </c>
      <c r="F22" s="1">
        <v>561476</v>
      </c>
      <c r="G22" s="4">
        <v>184.47</v>
      </c>
      <c r="H22" s="10">
        <f t="shared" si="0"/>
        <v>0.8544708884913536</v>
      </c>
      <c r="I22" s="2">
        <v>0.414</v>
      </c>
      <c r="J22" s="1" t="s">
        <v>17</v>
      </c>
      <c r="K22" s="1" t="s">
        <v>11</v>
      </c>
      <c r="L22" s="1">
        <v>561451</v>
      </c>
      <c r="M22" s="4">
        <v>186.81</v>
      </c>
      <c r="N22" s="10">
        <f t="shared" si="1"/>
        <v>0.9340102392805524</v>
      </c>
      <c r="O22" s="2">
        <v>0.506</v>
      </c>
      <c r="P22" s="1" t="s">
        <v>10</v>
      </c>
      <c r="Q22" s="1" t="s">
        <v>11</v>
      </c>
      <c r="R22" s="1">
        <v>581136</v>
      </c>
      <c r="S22" s="4">
        <v>187.28</v>
      </c>
      <c r="T22" s="10">
        <f t="shared" si="2"/>
        <v>1.1387031781290047</v>
      </c>
    </row>
    <row r="23" spans="1:20" ht="21" customHeight="1">
      <c r="A23" s="14" t="s">
        <v>14</v>
      </c>
      <c r="B23" s="16">
        <v>38656</v>
      </c>
      <c r="C23" s="2">
        <v>0.94</v>
      </c>
      <c r="D23" s="1" t="s">
        <v>16</v>
      </c>
      <c r="E23" s="1" t="s">
        <v>11</v>
      </c>
      <c r="F23" s="1">
        <v>658861</v>
      </c>
      <c r="G23" s="4">
        <v>184.33</v>
      </c>
      <c r="H23" s="10">
        <f t="shared" si="0"/>
        <v>2.149231747409537</v>
      </c>
      <c r="I23" s="2">
        <v>1.46</v>
      </c>
      <c r="J23" s="1" t="s">
        <v>17</v>
      </c>
      <c r="K23" s="1" t="s">
        <v>11</v>
      </c>
      <c r="L23" s="1">
        <v>561456</v>
      </c>
      <c r="M23" s="4">
        <v>186.13</v>
      </c>
      <c r="N23" s="10">
        <f t="shared" si="1"/>
        <v>3.3058861655831944</v>
      </c>
      <c r="O23" s="2">
        <v>0.965</v>
      </c>
      <c r="P23" s="1" t="s">
        <v>10</v>
      </c>
      <c r="Q23" s="1" t="s">
        <v>11</v>
      </c>
      <c r="R23" s="1">
        <v>661311</v>
      </c>
      <c r="S23" s="4">
        <v>187.62</v>
      </c>
      <c r="T23" s="10">
        <f t="shared" si="2"/>
        <v>2.16770209998934</v>
      </c>
    </row>
    <row r="24" spans="1:20" ht="21" customHeight="1">
      <c r="A24" s="14" t="s">
        <v>14</v>
      </c>
      <c r="B24" s="16">
        <v>38662</v>
      </c>
      <c r="C24" s="2">
        <v>0.205</v>
      </c>
      <c r="D24" s="1" t="s">
        <v>16</v>
      </c>
      <c r="E24" s="1" t="s">
        <v>11</v>
      </c>
      <c r="F24" s="1">
        <v>658866</v>
      </c>
      <c r="G24" s="4">
        <v>184.5</v>
      </c>
      <c r="H24" s="10">
        <f t="shared" si="0"/>
        <v>0.46828355555555556</v>
      </c>
      <c r="I24" s="2">
        <v>1.23</v>
      </c>
      <c r="J24" s="1" t="s">
        <v>17</v>
      </c>
      <c r="K24" s="1" t="s">
        <v>11</v>
      </c>
      <c r="L24" s="1">
        <v>658841</v>
      </c>
      <c r="M24" s="4">
        <v>185.66</v>
      </c>
      <c r="N24" s="10">
        <f t="shared" si="1"/>
        <v>2.792146375094258</v>
      </c>
      <c r="O24" s="2">
        <v>1.04</v>
      </c>
      <c r="P24" s="1" t="s">
        <v>10</v>
      </c>
      <c r="Q24" s="1" t="s">
        <v>11</v>
      </c>
      <c r="R24" s="1">
        <v>661316</v>
      </c>
      <c r="S24" s="4">
        <v>187.69</v>
      </c>
      <c r="T24" s="10">
        <f t="shared" si="2"/>
        <v>2.335305066865576</v>
      </c>
    </row>
    <row r="25" spans="1:20" ht="21" customHeight="1">
      <c r="A25" s="14" t="s">
        <v>14</v>
      </c>
      <c r="B25" s="16">
        <v>38668</v>
      </c>
      <c r="C25" s="2">
        <v>0.902</v>
      </c>
      <c r="D25" s="1" t="s">
        <v>16</v>
      </c>
      <c r="E25" s="1" t="s">
        <v>11</v>
      </c>
      <c r="F25" s="1">
        <v>658851</v>
      </c>
      <c r="G25" s="4">
        <v>184.55</v>
      </c>
      <c r="H25" s="10">
        <f t="shared" si="0"/>
        <v>2.0598894088322948</v>
      </c>
      <c r="I25" s="2">
        <v>1.14</v>
      </c>
      <c r="J25" s="1" t="s">
        <v>17</v>
      </c>
      <c r="K25" s="1" t="s">
        <v>11</v>
      </c>
      <c r="L25" s="1">
        <v>658846</v>
      </c>
      <c r="M25" s="4">
        <v>186.67</v>
      </c>
      <c r="N25" s="10">
        <f t="shared" si="1"/>
        <v>2.573841152836556</v>
      </c>
      <c r="O25" s="2">
        <v>0.788</v>
      </c>
      <c r="P25" s="1" t="s">
        <v>10</v>
      </c>
      <c r="Q25" s="1" t="s">
        <v>11</v>
      </c>
      <c r="R25" s="1">
        <v>658891</v>
      </c>
      <c r="S25" s="4">
        <v>187.57</v>
      </c>
      <c r="T25" s="10">
        <f t="shared" si="2"/>
        <v>1.7705747059764356</v>
      </c>
    </row>
    <row r="26" spans="1:20" ht="21" customHeight="1">
      <c r="A26" s="14" t="s">
        <v>14</v>
      </c>
      <c r="B26" s="16">
        <v>38674</v>
      </c>
      <c r="C26" s="2">
        <v>0.641</v>
      </c>
      <c r="D26" s="1" t="s">
        <v>16</v>
      </c>
      <c r="E26" s="1" t="s">
        <v>11</v>
      </c>
      <c r="F26" s="1">
        <v>658856</v>
      </c>
      <c r="G26" s="4">
        <v>184.83</v>
      </c>
      <c r="H26" s="10">
        <f t="shared" si="0"/>
        <v>1.461628432613753</v>
      </c>
      <c r="I26" s="2">
        <v>0.906</v>
      </c>
      <c r="J26" s="1" t="s">
        <v>17</v>
      </c>
      <c r="K26" s="1" t="s">
        <v>11</v>
      </c>
      <c r="L26" s="1">
        <v>661301</v>
      </c>
      <c r="M26" s="4">
        <v>186.15</v>
      </c>
      <c r="N26" s="10">
        <f t="shared" si="1"/>
        <v>2.051240457695407</v>
      </c>
      <c r="O26" s="2">
        <v>0.547</v>
      </c>
      <c r="P26" s="1" t="s">
        <v>10</v>
      </c>
      <c r="Q26" s="1" t="s">
        <v>11</v>
      </c>
      <c r="R26" s="1">
        <v>658896</v>
      </c>
      <c r="S26" s="4">
        <v>187.94</v>
      </c>
      <c r="T26" s="10">
        <f t="shared" si="2"/>
        <v>1.226646772374162</v>
      </c>
    </row>
    <row r="27" spans="1:20" ht="21" customHeight="1">
      <c r="A27" s="14" t="s">
        <v>14</v>
      </c>
      <c r="B27" s="16">
        <v>38680</v>
      </c>
      <c r="C27" s="2">
        <v>0.459</v>
      </c>
      <c r="D27" s="1" t="s">
        <v>16</v>
      </c>
      <c r="E27" s="1" t="s">
        <v>11</v>
      </c>
      <c r="F27" s="1">
        <v>658901</v>
      </c>
      <c r="G27" s="4">
        <v>184.55</v>
      </c>
      <c r="H27" s="10">
        <f t="shared" si="0"/>
        <v>1.0482142335410458</v>
      </c>
      <c r="I27" s="2">
        <v>0.477</v>
      </c>
      <c r="J27" s="1" t="s">
        <v>17</v>
      </c>
      <c r="K27" s="1" t="s">
        <v>11</v>
      </c>
      <c r="L27" s="1">
        <v>661306</v>
      </c>
      <c r="M27" s="4">
        <v>186.69</v>
      </c>
      <c r="N27" s="10">
        <f t="shared" si="1"/>
        <v>1.076833951470352</v>
      </c>
      <c r="O27" s="2">
        <v>0.404</v>
      </c>
      <c r="P27" s="1" t="s">
        <v>10</v>
      </c>
      <c r="Q27" s="1" t="s">
        <v>11</v>
      </c>
      <c r="R27" s="1">
        <v>559241</v>
      </c>
      <c r="S27" s="4">
        <v>187.8</v>
      </c>
      <c r="T27" s="10">
        <f t="shared" si="2"/>
        <v>0.9066448391906283</v>
      </c>
    </row>
    <row r="28" spans="1:20" ht="21" customHeight="1">
      <c r="A28" s="14" t="s">
        <v>14</v>
      </c>
      <c r="B28" s="16">
        <v>38686</v>
      </c>
      <c r="C28" s="2">
        <v>0.596</v>
      </c>
      <c r="D28" s="1" t="s">
        <v>16</v>
      </c>
      <c r="E28" s="1" t="s">
        <v>11</v>
      </c>
      <c r="F28" s="1">
        <v>658906</v>
      </c>
      <c r="G28" s="4">
        <v>184.58</v>
      </c>
      <c r="H28" s="10">
        <f t="shared" si="0"/>
        <v>1.3608587019178675</v>
      </c>
      <c r="I28" s="2">
        <v>0.654</v>
      </c>
      <c r="J28" s="1" t="s">
        <v>17</v>
      </c>
      <c r="K28" s="1" t="s">
        <v>11</v>
      </c>
      <c r="L28" s="1">
        <v>561491</v>
      </c>
      <c r="M28" s="4">
        <v>186</v>
      </c>
      <c r="N28" s="10">
        <f t="shared" si="1"/>
        <v>1.481890864516129</v>
      </c>
      <c r="O28" s="2">
        <v>0.529</v>
      </c>
      <c r="P28" s="1" t="s">
        <v>10</v>
      </c>
      <c r="Q28" s="1" t="s">
        <v>11</v>
      </c>
      <c r="R28" s="1">
        <v>559246</v>
      </c>
      <c r="S28" s="4">
        <v>187.42</v>
      </c>
      <c r="T28" s="10">
        <f t="shared" si="2"/>
        <v>1.1895731554796714</v>
      </c>
    </row>
    <row r="29" spans="1:20" ht="21" customHeight="1">
      <c r="A29" s="14" t="s">
        <v>14</v>
      </c>
      <c r="B29" s="16">
        <v>38692</v>
      </c>
      <c r="C29" s="2">
        <v>0.429</v>
      </c>
      <c r="D29" s="1" t="s">
        <v>16</v>
      </c>
      <c r="E29" s="1" t="s">
        <v>11</v>
      </c>
      <c r="F29" s="1">
        <v>731081</v>
      </c>
      <c r="G29" s="4">
        <v>184.61</v>
      </c>
      <c r="H29" s="10">
        <f t="shared" si="0"/>
        <v>0.9793850863983531</v>
      </c>
      <c r="I29" s="2">
        <v>0.479</v>
      </c>
      <c r="J29" s="1" t="s">
        <v>17</v>
      </c>
      <c r="K29" s="1" t="s">
        <v>11</v>
      </c>
      <c r="L29" s="1">
        <v>731021</v>
      </c>
      <c r="M29" s="4">
        <v>186.75</v>
      </c>
      <c r="N29" s="10">
        <f t="shared" si="1"/>
        <v>1.0810015571619813</v>
      </c>
      <c r="O29" s="2">
        <v>0.576</v>
      </c>
      <c r="P29" s="1" t="s">
        <v>10</v>
      </c>
      <c r="Q29" s="1" t="s">
        <v>11</v>
      </c>
      <c r="R29" s="1">
        <v>561461</v>
      </c>
      <c r="S29" s="4">
        <v>188</v>
      </c>
      <c r="T29" s="10">
        <f t="shared" si="2"/>
        <v>1.2912669957446807</v>
      </c>
    </row>
    <row r="30" spans="1:20" ht="21" customHeight="1">
      <c r="A30" s="14" t="s">
        <v>14</v>
      </c>
      <c r="B30" s="16">
        <v>38698</v>
      </c>
      <c r="C30" s="2">
        <v>0.464</v>
      </c>
      <c r="D30" s="1" t="s">
        <v>16</v>
      </c>
      <c r="E30" s="1" t="s">
        <v>11</v>
      </c>
      <c r="F30" s="1">
        <v>731086</v>
      </c>
      <c r="G30" s="4">
        <v>184.49</v>
      </c>
      <c r="H30" s="10">
        <f t="shared" si="0"/>
        <v>1.0599773039189115</v>
      </c>
      <c r="I30" s="2">
        <v>0.441</v>
      </c>
      <c r="J30" s="1" t="s">
        <v>17</v>
      </c>
      <c r="K30" s="1" t="s">
        <v>11</v>
      </c>
      <c r="L30" s="1">
        <v>731026</v>
      </c>
      <c r="M30" s="4">
        <v>186.41</v>
      </c>
      <c r="N30" s="10">
        <f t="shared" si="1"/>
        <v>0.9970588659406684</v>
      </c>
      <c r="O30" s="2">
        <v>0.458</v>
      </c>
      <c r="P30" s="1" t="s">
        <v>10</v>
      </c>
      <c r="Q30" s="1" t="s">
        <v>11</v>
      </c>
      <c r="R30" s="1">
        <v>561466</v>
      </c>
      <c r="S30" s="4">
        <v>187.52</v>
      </c>
      <c r="T30" s="10">
        <f t="shared" si="2"/>
        <v>1.0293647696245734</v>
      </c>
    </row>
    <row r="31" spans="1:20" ht="21" customHeight="1">
      <c r="A31" s="14" t="s">
        <v>14</v>
      </c>
      <c r="B31" s="16">
        <v>38704</v>
      </c>
      <c r="C31" s="2">
        <v>0.581</v>
      </c>
      <c r="D31" s="1" t="s">
        <v>16</v>
      </c>
      <c r="E31" s="1" t="s">
        <v>11</v>
      </c>
      <c r="F31" s="1">
        <v>728951</v>
      </c>
      <c r="G31" s="4">
        <v>184.86</v>
      </c>
      <c r="H31" s="10">
        <f t="shared" si="0"/>
        <v>1.3245995412744778</v>
      </c>
      <c r="I31" s="2">
        <v>0.798</v>
      </c>
      <c r="J31" s="1" t="s">
        <v>17</v>
      </c>
      <c r="K31" s="1" t="s">
        <v>11</v>
      </c>
      <c r="L31" s="1">
        <v>731591</v>
      </c>
      <c r="M31" s="4">
        <v>186.4</v>
      </c>
      <c r="N31" s="10">
        <f t="shared" si="1"/>
        <v>1.804298549356223</v>
      </c>
      <c r="O31" s="2">
        <v>0.541</v>
      </c>
      <c r="P31" s="1" t="s">
        <v>10</v>
      </c>
      <c r="Q31" s="1" t="s">
        <v>11</v>
      </c>
      <c r="R31" s="1">
        <v>731061</v>
      </c>
      <c r="S31" s="4">
        <v>187.69</v>
      </c>
      <c r="T31" s="10">
        <f t="shared" si="2"/>
        <v>1.214807731898343</v>
      </c>
    </row>
    <row r="32" spans="1:20" ht="21" customHeight="1">
      <c r="A32" s="14" t="s">
        <v>14</v>
      </c>
      <c r="B32" s="16">
        <v>38710</v>
      </c>
      <c r="C32" s="2">
        <v>0.847</v>
      </c>
      <c r="D32" s="1" t="s">
        <v>16</v>
      </c>
      <c r="E32" s="1" t="s">
        <v>11</v>
      </c>
      <c r="F32" s="1">
        <v>728956</v>
      </c>
      <c r="G32" s="4">
        <v>184.46</v>
      </c>
      <c r="H32" s="10">
        <f t="shared" si="0"/>
        <v>1.9352301550471644</v>
      </c>
      <c r="I32" s="2">
        <v>0.94</v>
      </c>
      <c r="J32" s="1" t="s">
        <v>17</v>
      </c>
      <c r="K32" s="1" t="s">
        <v>11</v>
      </c>
      <c r="L32" s="1">
        <v>731596</v>
      </c>
      <c r="M32" s="4">
        <v>186.46</v>
      </c>
      <c r="N32" s="10">
        <f t="shared" si="1"/>
        <v>2.124680296042046</v>
      </c>
      <c r="O32" s="2">
        <v>0.764</v>
      </c>
      <c r="P32" s="1" t="s">
        <v>10</v>
      </c>
      <c r="Q32" s="1" t="s">
        <v>11</v>
      </c>
      <c r="R32" s="1">
        <v>731066</v>
      </c>
      <c r="S32" s="4">
        <v>187.73</v>
      </c>
      <c r="T32" s="10">
        <f t="shared" si="2"/>
        <v>1.7151854940606188</v>
      </c>
    </row>
    <row r="33" spans="1:20" ht="21" customHeight="1">
      <c r="A33" s="14" t="s">
        <v>14</v>
      </c>
      <c r="B33" s="16">
        <v>38716</v>
      </c>
      <c r="C33" s="2">
        <v>0.359</v>
      </c>
      <c r="D33" s="1" t="s">
        <v>16</v>
      </c>
      <c r="E33" s="1" t="s">
        <v>11</v>
      </c>
      <c r="F33" s="1">
        <v>559261</v>
      </c>
      <c r="G33" s="4">
        <v>184.71</v>
      </c>
      <c r="H33" s="10">
        <f t="shared" si="0"/>
        <v>0.8191349510042769</v>
      </c>
      <c r="I33" s="2">
        <v>0.474</v>
      </c>
      <c r="J33" s="1" t="s">
        <v>17</v>
      </c>
      <c r="K33" s="1" t="s">
        <v>11</v>
      </c>
      <c r="L33" s="1">
        <v>728721</v>
      </c>
      <c r="M33" s="4">
        <v>186.69</v>
      </c>
      <c r="N33" s="10">
        <f t="shared" si="1"/>
        <v>1.0700614108950666</v>
      </c>
      <c r="O33" s="2">
        <v>0.404</v>
      </c>
      <c r="P33" s="1" t="s">
        <v>10</v>
      </c>
      <c r="Q33" s="1" t="s">
        <v>11</v>
      </c>
      <c r="R33" s="1">
        <v>559251</v>
      </c>
      <c r="S33" s="4">
        <v>187.71</v>
      </c>
      <c r="T33" s="10">
        <f t="shared" si="2"/>
        <v>0.9070795418464653</v>
      </c>
    </row>
    <row r="34" spans="1:20" ht="21" customHeight="1">
      <c r="A34" s="14" t="s">
        <v>14</v>
      </c>
      <c r="B34" s="16">
        <v>38722</v>
      </c>
      <c r="C34" s="2">
        <v>0.492</v>
      </c>
      <c r="D34" s="1" t="s">
        <v>16</v>
      </c>
      <c r="E34" s="1" t="s">
        <v>11</v>
      </c>
      <c r="F34" s="1">
        <v>559266</v>
      </c>
      <c r="G34" s="4">
        <v>184.77</v>
      </c>
      <c r="H34" s="10">
        <f t="shared" si="0"/>
        <v>1.122238233479461</v>
      </c>
      <c r="I34" s="2">
        <v>0.593</v>
      </c>
      <c r="J34" s="1" t="s">
        <v>17</v>
      </c>
      <c r="K34" s="1" t="s">
        <v>11</v>
      </c>
      <c r="L34" s="1">
        <v>728726</v>
      </c>
      <c r="M34" s="4">
        <v>186.61</v>
      </c>
      <c r="N34" s="10">
        <f t="shared" si="1"/>
        <v>1.3392794255398959</v>
      </c>
      <c r="O34" s="2">
        <v>0.571</v>
      </c>
      <c r="P34" s="1" t="s">
        <v>10</v>
      </c>
      <c r="Q34" s="1" t="s">
        <v>11</v>
      </c>
      <c r="R34" s="1">
        <v>559256</v>
      </c>
      <c r="S34" s="4">
        <v>187.28</v>
      </c>
      <c r="T34" s="10">
        <f t="shared" si="2"/>
        <v>1.2849792780862876</v>
      </c>
    </row>
    <row r="35" spans="1:20" ht="21" customHeight="1">
      <c r="A35" s="14" t="s">
        <v>14</v>
      </c>
      <c r="B35" s="16">
        <v>38728</v>
      </c>
      <c r="C35" s="2">
        <v>0.782</v>
      </c>
      <c r="D35" s="1" t="s">
        <v>16</v>
      </c>
      <c r="E35" s="1" t="s">
        <v>11</v>
      </c>
      <c r="F35" s="1">
        <v>710381</v>
      </c>
      <c r="G35" s="4">
        <v>184.36</v>
      </c>
      <c r="H35" s="10">
        <f t="shared" si="0"/>
        <v>1.7876869516164025</v>
      </c>
      <c r="I35" s="2">
        <v>1.07</v>
      </c>
      <c r="J35" s="1" t="s">
        <v>17</v>
      </c>
      <c r="K35" s="1" t="s">
        <v>11</v>
      </c>
      <c r="L35" s="1">
        <v>710461</v>
      </c>
      <c r="M35" s="4">
        <v>186.18</v>
      </c>
      <c r="N35" s="10">
        <f t="shared" si="1"/>
        <v>2.4221563218390805</v>
      </c>
      <c r="O35" s="2">
        <v>0.945</v>
      </c>
      <c r="P35" s="1" t="s">
        <v>10</v>
      </c>
      <c r="Q35" s="1" t="s">
        <v>11</v>
      </c>
      <c r="R35" s="1">
        <v>557891</v>
      </c>
      <c r="S35" s="4">
        <v>187.87</v>
      </c>
      <c r="T35" s="10">
        <f t="shared" si="2"/>
        <v>2.1199508383456642</v>
      </c>
    </row>
    <row r="36" spans="1:20" ht="21" customHeight="1">
      <c r="A36" s="14" t="s">
        <v>14</v>
      </c>
      <c r="B36" s="16">
        <v>38734</v>
      </c>
      <c r="C36" s="2">
        <v>0.832</v>
      </c>
      <c r="D36" s="1" t="s">
        <v>16</v>
      </c>
      <c r="E36" s="1" t="s">
        <v>11</v>
      </c>
      <c r="F36" s="1">
        <v>710386</v>
      </c>
      <c r="G36" s="4">
        <v>184.59</v>
      </c>
      <c r="H36" s="10">
        <f t="shared" si="0"/>
        <v>1.899619298986944</v>
      </c>
      <c r="I36" s="2">
        <v>0.817</v>
      </c>
      <c r="J36" s="1" t="s">
        <v>17</v>
      </c>
      <c r="K36" s="1" t="s">
        <v>11</v>
      </c>
      <c r="L36" s="1">
        <v>710466</v>
      </c>
      <c r="M36" s="4">
        <v>186.45</v>
      </c>
      <c r="N36" s="10">
        <f t="shared" si="1"/>
        <v>1.846762662375972</v>
      </c>
      <c r="O36" s="2">
        <v>0.838</v>
      </c>
      <c r="P36" s="1" t="s">
        <v>10</v>
      </c>
      <c r="Q36" s="1" t="s">
        <v>11</v>
      </c>
      <c r="R36" s="1">
        <v>557896</v>
      </c>
      <c r="S36" s="4">
        <v>187.94</v>
      </c>
      <c r="T36" s="10">
        <f t="shared" si="2"/>
        <v>1.8792138852825369</v>
      </c>
    </row>
    <row r="37" spans="1:20" ht="21" customHeight="1">
      <c r="A37" s="14" t="s">
        <v>14</v>
      </c>
      <c r="B37" s="16">
        <v>38740</v>
      </c>
      <c r="C37" s="2">
        <v>0.489</v>
      </c>
      <c r="D37" s="1" t="s">
        <v>16</v>
      </c>
      <c r="E37" s="1" t="s">
        <v>11</v>
      </c>
      <c r="F37" s="1">
        <v>710521</v>
      </c>
      <c r="G37" s="4">
        <v>184.76</v>
      </c>
      <c r="H37" s="10">
        <f t="shared" si="0"/>
        <v>1.1154556873782204</v>
      </c>
      <c r="I37" s="2">
        <v>0.646</v>
      </c>
      <c r="J37" s="1" t="s">
        <v>17</v>
      </c>
      <c r="K37" s="1" t="s">
        <v>11</v>
      </c>
      <c r="L37" s="1">
        <v>557871</v>
      </c>
      <c r="M37" s="4">
        <v>186.28</v>
      </c>
      <c r="N37" s="10">
        <f t="shared" si="1"/>
        <v>1.4615635559372986</v>
      </c>
      <c r="O37" s="2">
        <v>0.553</v>
      </c>
      <c r="P37" s="1" t="s">
        <v>10</v>
      </c>
      <c r="Q37" s="1" t="s">
        <v>11</v>
      </c>
      <c r="R37" s="1">
        <v>710501</v>
      </c>
      <c r="S37" s="4">
        <v>187.32</v>
      </c>
      <c r="T37" s="10">
        <f t="shared" si="2"/>
        <v>1.2442063079222723</v>
      </c>
    </row>
    <row r="38" spans="1:20" ht="21" customHeight="1">
      <c r="A38" s="14" t="s">
        <v>14</v>
      </c>
      <c r="B38" s="16">
        <v>38746</v>
      </c>
      <c r="C38" s="2">
        <v>0.728</v>
      </c>
      <c r="D38" s="1" t="s">
        <v>16</v>
      </c>
      <c r="E38" s="1" t="s">
        <v>11</v>
      </c>
      <c r="F38" s="1">
        <v>710526</v>
      </c>
      <c r="G38" s="4">
        <v>184.19</v>
      </c>
      <c r="H38" s="10">
        <f t="shared" si="0"/>
        <v>1.665776565503013</v>
      </c>
      <c r="I38" s="2">
        <v>0.808</v>
      </c>
      <c r="J38" s="1" t="s">
        <v>17</v>
      </c>
      <c r="K38" s="1" t="s">
        <v>11</v>
      </c>
      <c r="L38" s="1">
        <v>557876</v>
      </c>
      <c r="M38" s="4">
        <v>186.12</v>
      </c>
      <c r="N38" s="10">
        <f t="shared" si="1"/>
        <v>1.8296572189984956</v>
      </c>
      <c r="O38" s="2">
        <v>0.736</v>
      </c>
      <c r="P38" s="1" t="s">
        <v>10</v>
      </c>
      <c r="Q38" s="1" t="s">
        <v>11</v>
      </c>
      <c r="R38" s="1">
        <v>710506</v>
      </c>
      <c r="S38" s="4">
        <v>187.52</v>
      </c>
      <c r="T38" s="10">
        <f t="shared" si="2"/>
        <v>1.654175699658703</v>
      </c>
    </row>
    <row r="39" spans="8:20" ht="21" customHeight="1">
      <c r="H39" s="11"/>
      <c r="N39" s="11"/>
      <c r="T39" s="23"/>
    </row>
    <row r="40" spans="5:20" ht="21" customHeight="1">
      <c r="E40" s="29" t="s">
        <v>20</v>
      </c>
      <c r="F40" s="29"/>
      <c r="G40" s="29"/>
      <c r="H40" s="17">
        <f>MIN(H4:H38)</f>
        <v>0.46828355555555556</v>
      </c>
      <c r="N40" s="17">
        <f>MIN(N4:N38)</f>
        <v>0.458498224903059</v>
      </c>
      <c r="T40" s="17">
        <f>MIN(T4:T38)</f>
        <v>0.8763463851567498</v>
      </c>
    </row>
    <row r="41" spans="5:20" ht="21" customHeight="1">
      <c r="E41" s="29" t="s">
        <v>21</v>
      </c>
      <c r="F41" s="29"/>
      <c r="G41" s="29"/>
      <c r="H41" s="17">
        <f>MAX(H4:H38)</f>
        <v>3.385549804602692</v>
      </c>
      <c r="N41" s="17">
        <f>MAX(N4:N38)</f>
        <v>7.603807195174493</v>
      </c>
      <c r="T41" s="17">
        <f>MAX(T4:T38)</f>
        <v>3.471178778478982</v>
      </c>
    </row>
    <row r="42" spans="5:20" ht="21" customHeight="1">
      <c r="E42" s="29" t="s">
        <v>22</v>
      </c>
      <c r="F42" s="29"/>
      <c r="G42" s="29"/>
      <c r="H42" s="17">
        <f>MEDIAN(H4:H38)</f>
        <v>1.7537738113863537</v>
      </c>
      <c r="N42" s="17">
        <f>MEDIAN(N4:N38)</f>
        <v>1.8296572189984956</v>
      </c>
      <c r="T42" s="17">
        <f>MEDIAN(T4:T38)</f>
        <v>1.7222928846153847</v>
      </c>
    </row>
    <row r="43" spans="5:20" ht="21" customHeight="1">
      <c r="E43" s="29" t="s">
        <v>23</v>
      </c>
      <c r="F43" s="29"/>
      <c r="G43" s="29"/>
      <c r="H43" s="17">
        <f>AVERAGE(H4:H38)</f>
        <v>1.7100651740808839</v>
      </c>
      <c r="N43" s="17">
        <f>AVERAGE(N4:N38)</f>
        <v>2.125371597447776</v>
      </c>
      <c r="T43" s="17">
        <f>AVERAGE(T4:T38)</f>
        <v>1.833425193416234</v>
      </c>
    </row>
    <row r="44" spans="5:20" ht="21" customHeight="1">
      <c r="E44" s="30" t="s">
        <v>29</v>
      </c>
      <c r="F44" s="29"/>
      <c r="G44" s="29"/>
      <c r="H44" s="17">
        <f>STDEV(H4:H38)</f>
        <v>0.8060783900170383</v>
      </c>
      <c r="N44" s="17">
        <f>STDEV(N4:N38)</f>
        <v>1.3294725412959072</v>
      </c>
      <c r="T44" s="17">
        <f>STDEV(T4:T38)</f>
        <v>0.7203793389729569</v>
      </c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9">
    <mergeCell ref="A1:T1"/>
    <mergeCell ref="E41:G41"/>
    <mergeCell ref="E42:G42"/>
    <mergeCell ref="E43:G43"/>
    <mergeCell ref="E44:G44"/>
    <mergeCell ref="C2:H2"/>
    <mergeCell ref="I2:N2"/>
    <mergeCell ref="O2:T2"/>
    <mergeCell ref="E40:G40"/>
  </mergeCells>
  <conditionalFormatting sqref="H109:H139 T3:T38 N3:N38 H3:H38">
    <cfRule type="cellIs" priority="1" dxfId="0" operator="equal" stopIfTrue="1">
      <formula>"""#VALUE!"""</formula>
    </cfRule>
  </conditionalFormatting>
  <conditionalFormatting sqref="C109:C139 O3:O38 I3:I38 C3:C38">
    <cfRule type="cellIs" priority="2" dxfId="1" operator="equal" stopIfTrue="1">
      <formula>"&lt;0.075"</formula>
    </cfRule>
    <cfRule type="cellIs" priority="3" dxfId="2" operator="equal" stopIfTrue="1">
      <formula>"&lt;0.150"</formula>
    </cfRule>
  </conditionalFormatting>
  <printOptions horizontalCentered="1"/>
  <pageMargins left="0.5" right="0.5" top="0.8" bottom="0.5" header="0" footer="0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A1" sqref="A1:T1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14.28125" style="0" customWidth="1"/>
    <col min="5" max="5" width="12.140625" style="0" customWidth="1"/>
    <col min="7" max="7" width="11.421875" style="0" customWidth="1"/>
    <col min="8" max="8" width="11.00390625" style="0" customWidth="1"/>
    <col min="9" max="9" width="15.421875" style="0" customWidth="1"/>
    <col min="11" max="11" width="13.28125" style="0" customWidth="1"/>
    <col min="13" max="13" width="11.7109375" style="0" customWidth="1"/>
    <col min="14" max="14" width="10.57421875" style="0" customWidth="1"/>
    <col min="15" max="15" width="15.28125" style="0" customWidth="1"/>
    <col min="17" max="17" width="12.28125" style="0" customWidth="1"/>
    <col min="19" max="19" width="10.8515625" style="0" customWidth="1"/>
    <col min="20" max="20" width="11.421875" style="0" customWidth="1"/>
  </cols>
  <sheetData>
    <row r="1" spans="1:20" ht="27" customHeight="1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32.25" customHeight="1">
      <c r="B2" s="6"/>
      <c r="C2" s="31" t="s">
        <v>26</v>
      </c>
      <c r="D2" s="32"/>
      <c r="E2" s="32"/>
      <c r="F2" s="32"/>
      <c r="G2" s="32"/>
      <c r="H2" s="32"/>
      <c r="I2" s="31" t="s">
        <v>27</v>
      </c>
      <c r="J2" s="32"/>
      <c r="K2" s="32"/>
      <c r="L2" s="32"/>
      <c r="M2" s="32"/>
      <c r="N2" s="32"/>
      <c r="O2" s="31" t="s">
        <v>28</v>
      </c>
      <c r="P2" s="32"/>
      <c r="Q2" s="32"/>
      <c r="R2" s="32"/>
      <c r="S2" s="32"/>
      <c r="T2" s="32"/>
    </row>
    <row r="3" spans="1:20" ht="25.5">
      <c r="A3" s="8" t="s">
        <v>2</v>
      </c>
      <c r="B3" s="8" t="s">
        <v>0</v>
      </c>
      <c r="C3" s="9" t="s">
        <v>19</v>
      </c>
      <c r="D3" s="8" t="s">
        <v>1</v>
      </c>
      <c r="E3" s="8" t="s">
        <v>3</v>
      </c>
      <c r="F3" s="8" t="s">
        <v>4</v>
      </c>
      <c r="G3" s="12" t="s">
        <v>24</v>
      </c>
      <c r="H3" s="8" t="s">
        <v>18</v>
      </c>
      <c r="I3" s="9" t="s">
        <v>19</v>
      </c>
      <c r="J3" s="8" t="s">
        <v>1</v>
      </c>
      <c r="K3" s="8" t="s">
        <v>3</v>
      </c>
      <c r="L3" s="8" t="s">
        <v>4</v>
      </c>
      <c r="M3" s="12" t="s">
        <v>24</v>
      </c>
      <c r="N3" s="8" t="s">
        <v>18</v>
      </c>
      <c r="O3" s="9" t="s">
        <v>19</v>
      </c>
      <c r="P3" s="8" t="s">
        <v>1</v>
      </c>
      <c r="Q3" s="8" t="s">
        <v>3</v>
      </c>
      <c r="R3" s="8" t="s">
        <v>4</v>
      </c>
      <c r="S3" s="12" t="s">
        <v>24</v>
      </c>
      <c r="T3" s="8" t="s">
        <v>18</v>
      </c>
    </row>
    <row r="4" spans="1:20" ht="21" customHeight="1">
      <c r="A4" s="1" t="s">
        <v>15</v>
      </c>
      <c r="B4" s="3">
        <v>38542</v>
      </c>
      <c r="C4" s="2" t="s">
        <v>12</v>
      </c>
      <c r="D4" s="1" t="s">
        <v>16</v>
      </c>
      <c r="E4" s="1" t="s">
        <v>11</v>
      </c>
      <c r="F4" s="1">
        <v>695061</v>
      </c>
      <c r="G4" s="4">
        <v>184.5</v>
      </c>
      <c r="H4" s="22"/>
      <c r="I4" s="2" t="s">
        <v>12</v>
      </c>
      <c r="J4" s="1" t="s">
        <v>17</v>
      </c>
      <c r="K4" s="1" t="s">
        <v>11</v>
      </c>
      <c r="L4" s="1">
        <v>694421</v>
      </c>
      <c r="M4" s="4">
        <v>185.71</v>
      </c>
      <c r="N4" s="22"/>
      <c r="O4" s="2" t="s">
        <v>12</v>
      </c>
      <c r="P4" s="1" t="s">
        <v>10</v>
      </c>
      <c r="Q4" s="1" t="s">
        <v>11</v>
      </c>
      <c r="R4" s="1">
        <v>694461</v>
      </c>
      <c r="S4" s="4">
        <v>187.2</v>
      </c>
      <c r="T4" s="4"/>
    </row>
    <row r="5" spans="1:20" ht="21" customHeight="1">
      <c r="A5" s="1" t="s">
        <v>15</v>
      </c>
      <c r="B5" s="3">
        <v>38548</v>
      </c>
      <c r="C5" s="2" t="s">
        <v>12</v>
      </c>
      <c r="D5" s="1" t="s">
        <v>16</v>
      </c>
      <c r="E5" s="1" t="s">
        <v>11</v>
      </c>
      <c r="F5" s="1">
        <v>695066</v>
      </c>
      <c r="G5" s="4">
        <v>184.33</v>
      </c>
      <c r="H5" s="10"/>
      <c r="I5" s="2" t="s">
        <v>12</v>
      </c>
      <c r="J5" s="1" t="s">
        <v>17</v>
      </c>
      <c r="K5" s="1" t="s">
        <v>11</v>
      </c>
      <c r="L5" s="1">
        <v>694426</v>
      </c>
      <c r="M5" s="4">
        <v>185.87</v>
      </c>
      <c r="N5" s="10"/>
      <c r="O5" s="2" t="s">
        <v>12</v>
      </c>
      <c r="P5" s="1" t="s">
        <v>10</v>
      </c>
      <c r="Q5" s="1" t="s">
        <v>11</v>
      </c>
      <c r="R5" s="1">
        <v>694466</v>
      </c>
      <c r="S5" s="4">
        <v>187.33</v>
      </c>
      <c r="T5" s="4"/>
    </row>
    <row r="6" spans="1:20" ht="21" customHeight="1">
      <c r="A6" s="1" t="s">
        <v>15</v>
      </c>
      <c r="B6" s="3">
        <v>38554</v>
      </c>
      <c r="C6" s="2" t="s">
        <v>12</v>
      </c>
      <c r="D6" s="1" t="s">
        <v>16</v>
      </c>
      <c r="E6" s="1" t="s">
        <v>11</v>
      </c>
      <c r="F6" s="1">
        <v>612751</v>
      </c>
      <c r="G6" s="4">
        <v>184.23</v>
      </c>
      <c r="H6" s="10"/>
      <c r="I6" s="2" t="s">
        <v>12</v>
      </c>
      <c r="J6" s="1" t="s">
        <v>17</v>
      </c>
      <c r="K6" s="1" t="s">
        <v>11</v>
      </c>
      <c r="L6" s="1">
        <v>613401</v>
      </c>
      <c r="M6" s="4">
        <v>185.31</v>
      </c>
      <c r="N6" s="10"/>
      <c r="O6" s="2" t="s">
        <v>12</v>
      </c>
      <c r="P6" s="1" t="s">
        <v>10</v>
      </c>
      <c r="Q6" s="1" t="s">
        <v>11</v>
      </c>
      <c r="R6" s="1">
        <v>694411</v>
      </c>
      <c r="S6" s="4">
        <v>187.07</v>
      </c>
      <c r="T6" s="4"/>
    </row>
    <row r="7" spans="1:20" ht="21" customHeight="1">
      <c r="A7" s="1" t="s">
        <v>15</v>
      </c>
      <c r="B7" s="3">
        <v>38560</v>
      </c>
      <c r="C7" s="2" t="s">
        <v>12</v>
      </c>
      <c r="D7" s="1" t="s">
        <v>16</v>
      </c>
      <c r="E7" s="1" t="s">
        <v>11</v>
      </c>
      <c r="F7" s="1">
        <v>612756</v>
      </c>
      <c r="G7" s="4">
        <v>184.37</v>
      </c>
      <c r="H7" s="10"/>
      <c r="I7" s="2" t="s">
        <v>12</v>
      </c>
      <c r="J7" s="1" t="s">
        <v>17</v>
      </c>
      <c r="K7" s="1" t="s">
        <v>11</v>
      </c>
      <c r="L7" s="1">
        <v>613406</v>
      </c>
      <c r="M7" s="4">
        <v>185.68</v>
      </c>
      <c r="N7" s="10"/>
      <c r="O7" s="2" t="s">
        <v>12</v>
      </c>
      <c r="P7" s="1" t="s">
        <v>10</v>
      </c>
      <c r="Q7" s="1" t="s">
        <v>11</v>
      </c>
      <c r="R7" s="1">
        <v>694416</v>
      </c>
      <c r="S7" s="4">
        <v>187.2</v>
      </c>
      <c r="T7" s="4"/>
    </row>
    <row r="8" spans="1:20" ht="21" customHeight="1">
      <c r="A8" s="1" t="s">
        <v>15</v>
      </c>
      <c r="B8" s="3">
        <v>38566</v>
      </c>
      <c r="C8" s="2" t="s">
        <v>12</v>
      </c>
      <c r="D8" s="1" t="s">
        <v>16</v>
      </c>
      <c r="E8" s="1" t="s">
        <v>11</v>
      </c>
      <c r="F8" s="1">
        <v>672361</v>
      </c>
      <c r="G8" s="4">
        <v>184.92</v>
      </c>
      <c r="H8" s="10"/>
      <c r="I8" s="2" t="s">
        <v>12</v>
      </c>
      <c r="J8" s="1" t="s">
        <v>17</v>
      </c>
      <c r="K8" s="1" t="s">
        <v>11</v>
      </c>
      <c r="L8" s="1">
        <v>647701</v>
      </c>
      <c r="M8" s="4">
        <v>185.58</v>
      </c>
      <c r="N8" s="10"/>
      <c r="O8" s="2" t="s">
        <v>12</v>
      </c>
      <c r="P8" s="1" t="s">
        <v>10</v>
      </c>
      <c r="Q8" s="1" t="s">
        <v>11</v>
      </c>
      <c r="R8" s="1">
        <v>737821</v>
      </c>
      <c r="S8" s="4">
        <v>187.2</v>
      </c>
      <c r="T8" s="4"/>
    </row>
    <row r="9" spans="1:20" ht="21" customHeight="1">
      <c r="A9" s="1" t="s">
        <v>15</v>
      </c>
      <c r="B9" s="3">
        <v>38572</v>
      </c>
      <c r="C9" s="2" t="s">
        <v>12</v>
      </c>
      <c r="D9" s="1" t="s">
        <v>16</v>
      </c>
      <c r="E9" s="1" t="s">
        <v>11</v>
      </c>
      <c r="F9" s="1">
        <v>672366</v>
      </c>
      <c r="G9" s="4">
        <v>184.41</v>
      </c>
      <c r="H9" s="10"/>
      <c r="I9" s="2" t="s">
        <v>12</v>
      </c>
      <c r="J9" s="1" t="s">
        <v>17</v>
      </c>
      <c r="K9" s="1" t="s">
        <v>11</v>
      </c>
      <c r="L9" s="1">
        <v>647706</v>
      </c>
      <c r="M9" s="4">
        <v>185.68</v>
      </c>
      <c r="N9" s="10"/>
      <c r="O9" s="2" t="s">
        <v>12</v>
      </c>
      <c r="P9" s="1" t="s">
        <v>10</v>
      </c>
      <c r="Q9" s="1" t="s">
        <v>11</v>
      </c>
      <c r="R9" s="1">
        <v>737826</v>
      </c>
      <c r="S9" s="4">
        <v>187.22</v>
      </c>
      <c r="T9" s="4"/>
    </row>
    <row r="10" spans="1:20" ht="21" customHeight="1">
      <c r="A10" s="1" t="s">
        <v>15</v>
      </c>
      <c r="B10" s="3">
        <v>38578</v>
      </c>
      <c r="C10" s="2" t="s">
        <v>12</v>
      </c>
      <c r="D10" s="1" t="s">
        <v>16</v>
      </c>
      <c r="E10" s="1" t="s">
        <v>11</v>
      </c>
      <c r="F10" s="1">
        <v>673076</v>
      </c>
      <c r="G10" s="4">
        <v>184.39</v>
      </c>
      <c r="H10" s="10"/>
      <c r="I10" s="2" t="s">
        <v>12</v>
      </c>
      <c r="J10" s="1" t="s">
        <v>17</v>
      </c>
      <c r="K10" s="1" t="s">
        <v>11</v>
      </c>
      <c r="L10" s="1">
        <v>647711</v>
      </c>
      <c r="M10" s="4">
        <v>186.14</v>
      </c>
      <c r="N10" s="10"/>
      <c r="O10" s="2" t="s">
        <v>12</v>
      </c>
      <c r="P10" s="1" t="s">
        <v>10</v>
      </c>
      <c r="Q10" s="1" t="s">
        <v>11</v>
      </c>
      <c r="R10" s="1">
        <v>673071</v>
      </c>
      <c r="S10" s="4">
        <v>187</v>
      </c>
      <c r="T10" s="4"/>
    </row>
    <row r="11" spans="1:20" ht="21" customHeight="1">
      <c r="A11" s="1" t="s">
        <v>15</v>
      </c>
      <c r="B11" s="3">
        <v>38584</v>
      </c>
      <c r="C11" s="2" t="s">
        <v>12</v>
      </c>
      <c r="D11" s="1" t="s">
        <v>16</v>
      </c>
      <c r="E11" s="1" t="s">
        <v>11</v>
      </c>
      <c r="F11" s="1">
        <v>672381</v>
      </c>
      <c r="G11" s="4">
        <v>184.69</v>
      </c>
      <c r="H11" s="10"/>
      <c r="I11" s="2" t="s">
        <v>12</v>
      </c>
      <c r="J11" s="1" t="s">
        <v>17</v>
      </c>
      <c r="K11" s="1" t="s">
        <v>11</v>
      </c>
      <c r="L11" s="1">
        <v>647716</v>
      </c>
      <c r="M11" s="4">
        <v>185.89</v>
      </c>
      <c r="N11" s="10"/>
      <c r="O11" s="2" t="s">
        <v>12</v>
      </c>
      <c r="P11" s="1" t="s">
        <v>10</v>
      </c>
      <c r="Q11" s="1" t="s">
        <v>11</v>
      </c>
      <c r="R11" s="1">
        <v>672391</v>
      </c>
      <c r="S11" s="4">
        <v>187.56</v>
      </c>
      <c r="T11" s="4"/>
    </row>
    <row r="12" spans="1:20" ht="21" customHeight="1">
      <c r="A12" s="1" t="s">
        <v>15</v>
      </c>
      <c r="B12" s="3">
        <v>38590</v>
      </c>
      <c r="C12" s="2" t="s">
        <v>12</v>
      </c>
      <c r="D12" s="1" t="s">
        <v>16</v>
      </c>
      <c r="E12" s="1" t="s">
        <v>11</v>
      </c>
      <c r="F12" s="1">
        <v>672386</v>
      </c>
      <c r="G12" s="4">
        <v>183.95</v>
      </c>
      <c r="H12" s="10"/>
      <c r="I12" s="2" t="s">
        <v>12</v>
      </c>
      <c r="J12" s="1" t="s">
        <v>17</v>
      </c>
      <c r="K12" s="1" t="s">
        <v>11</v>
      </c>
      <c r="L12" s="1">
        <v>648581</v>
      </c>
      <c r="M12" s="4">
        <v>185.83</v>
      </c>
      <c r="N12" s="10"/>
      <c r="O12" s="2" t="s">
        <v>12</v>
      </c>
      <c r="P12" s="1" t="s">
        <v>10</v>
      </c>
      <c r="Q12" s="1" t="s">
        <v>11</v>
      </c>
      <c r="R12" s="1">
        <v>672396</v>
      </c>
      <c r="S12" s="4">
        <v>187.18</v>
      </c>
      <c r="T12" s="4"/>
    </row>
    <row r="13" spans="1:20" ht="21" customHeight="1">
      <c r="A13" s="1" t="s">
        <v>15</v>
      </c>
      <c r="B13" s="3">
        <v>38596</v>
      </c>
      <c r="C13" s="2" t="s">
        <v>12</v>
      </c>
      <c r="D13" s="1" t="s">
        <v>16</v>
      </c>
      <c r="E13" s="1" t="s">
        <v>11</v>
      </c>
      <c r="F13" s="1">
        <v>581141</v>
      </c>
      <c r="G13" s="4">
        <v>184</v>
      </c>
      <c r="H13" s="10"/>
      <c r="I13" s="2" t="s">
        <v>12</v>
      </c>
      <c r="J13" s="1" t="s">
        <v>17</v>
      </c>
      <c r="K13" s="1" t="s">
        <v>11</v>
      </c>
      <c r="L13" s="1">
        <v>648586</v>
      </c>
      <c r="M13" s="4">
        <v>186.22</v>
      </c>
      <c r="N13" s="10"/>
      <c r="O13" s="2" t="s">
        <v>12</v>
      </c>
      <c r="P13" s="1" t="s">
        <v>10</v>
      </c>
      <c r="Q13" s="1" t="s">
        <v>11</v>
      </c>
      <c r="R13" s="1">
        <v>581171</v>
      </c>
      <c r="S13" s="4">
        <v>186.98</v>
      </c>
      <c r="T13" s="4"/>
    </row>
    <row r="14" spans="1:20" ht="21" customHeight="1">
      <c r="A14" s="1" t="s">
        <v>15</v>
      </c>
      <c r="B14" s="3">
        <v>38602</v>
      </c>
      <c r="C14" s="2" t="s">
        <v>12</v>
      </c>
      <c r="D14" s="1" t="s">
        <v>16</v>
      </c>
      <c r="E14" s="1" t="s">
        <v>11</v>
      </c>
      <c r="F14" s="1">
        <v>581146</v>
      </c>
      <c r="G14" s="4">
        <v>184.42</v>
      </c>
      <c r="H14" s="10"/>
      <c r="I14" s="2" t="s">
        <v>12</v>
      </c>
      <c r="J14" s="1" t="s">
        <v>17</v>
      </c>
      <c r="K14" s="1" t="s">
        <v>11</v>
      </c>
      <c r="L14" s="1">
        <v>581191</v>
      </c>
      <c r="M14" s="4">
        <v>186.27</v>
      </c>
      <c r="N14" s="10"/>
      <c r="O14" s="2" t="s">
        <v>12</v>
      </c>
      <c r="P14" s="1" t="s">
        <v>10</v>
      </c>
      <c r="Q14" s="1" t="s">
        <v>11</v>
      </c>
      <c r="R14" s="1">
        <v>581176</v>
      </c>
      <c r="S14" s="4">
        <v>186.68</v>
      </c>
      <c r="T14" s="4"/>
    </row>
    <row r="15" spans="1:20" ht="21" customHeight="1">
      <c r="A15" s="1" t="s">
        <v>15</v>
      </c>
      <c r="B15" s="3">
        <v>38608</v>
      </c>
      <c r="C15" s="2" t="s">
        <v>12</v>
      </c>
      <c r="D15" s="1" t="s">
        <v>16</v>
      </c>
      <c r="E15" s="1" t="s">
        <v>11</v>
      </c>
      <c r="F15" s="1">
        <v>581181</v>
      </c>
      <c r="G15" s="4">
        <v>184.24</v>
      </c>
      <c r="H15" s="10"/>
      <c r="I15" s="2" t="s">
        <v>12</v>
      </c>
      <c r="J15" s="1" t="s">
        <v>17</v>
      </c>
      <c r="K15" s="1" t="s">
        <v>11</v>
      </c>
      <c r="L15" s="1">
        <v>581196</v>
      </c>
      <c r="M15" s="4">
        <v>185.66</v>
      </c>
      <c r="N15" s="10"/>
      <c r="O15" s="2" t="s">
        <v>12</v>
      </c>
      <c r="P15" s="1" t="s">
        <v>10</v>
      </c>
      <c r="Q15" s="1" t="s">
        <v>11</v>
      </c>
      <c r="R15" s="1">
        <v>581151</v>
      </c>
      <c r="S15" s="4">
        <v>187.41</v>
      </c>
      <c r="T15" s="4"/>
    </row>
    <row r="16" spans="1:20" ht="21" customHeight="1">
      <c r="A16" s="1" t="s">
        <v>15</v>
      </c>
      <c r="B16" s="3">
        <v>38614</v>
      </c>
      <c r="C16" s="2" t="s">
        <v>12</v>
      </c>
      <c r="D16" s="1" t="s">
        <v>16</v>
      </c>
      <c r="E16" s="1" t="s">
        <v>11</v>
      </c>
      <c r="F16" s="1">
        <v>581186</v>
      </c>
      <c r="G16" s="4">
        <v>184.5</v>
      </c>
      <c r="H16" s="10"/>
      <c r="I16" s="2" t="s">
        <v>12</v>
      </c>
      <c r="J16" s="1" t="s">
        <v>17</v>
      </c>
      <c r="K16" s="1" t="s">
        <v>11</v>
      </c>
      <c r="L16" s="1">
        <v>581011</v>
      </c>
      <c r="M16" s="4">
        <v>185.82</v>
      </c>
      <c r="N16" s="10"/>
      <c r="O16" s="2" t="s">
        <v>12</v>
      </c>
      <c r="P16" s="1" t="s">
        <v>10</v>
      </c>
      <c r="Q16" s="1" t="s">
        <v>11</v>
      </c>
      <c r="R16" s="1">
        <v>581156</v>
      </c>
      <c r="S16" s="4">
        <v>187.51</v>
      </c>
      <c r="T16" s="4"/>
    </row>
    <row r="17" spans="1:20" ht="21" customHeight="1">
      <c r="A17" s="1" t="s">
        <v>15</v>
      </c>
      <c r="B17" s="3">
        <v>38620</v>
      </c>
      <c r="C17" s="2" t="s">
        <v>12</v>
      </c>
      <c r="D17" s="1" t="s">
        <v>16</v>
      </c>
      <c r="E17" s="1" t="s">
        <v>11</v>
      </c>
      <c r="F17" s="1">
        <v>561481</v>
      </c>
      <c r="G17" s="4">
        <v>184.08</v>
      </c>
      <c r="H17" s="10"/>
      <c r="I17" s="2" t="s">
        <v>12</v>
      </c>
      <c r="J17" s="1" t="s">
        <v>17</v>
      </c>
      <c r="K17" s="1" t="s">
        <v>11</v>
      </c>
      <c r="L17" s="1">
        <v>581016</v>
      </c>
      <c r="M17" s="4">
        <v>186.21</v>
      </c>
      <c r="N17" s="10"/>
      <c r="O17" s="2" t="s">
        <v>12</v>
      </c>
      <c r="P17" s="1" t="s">
        <v>10</v>
      </c>
      <c r="Q17" s="1" t="s">
        <v>11</v>
      </c>
      <c r="R17" s="1">
        <v>561301</v>
      </c>
      <c r="S17" s="4">
        <v>187.15</v>
      </c>
      <c r="T17" s="4"/>
    </row>
    <row r="18" spans="1:20" ht="21" customHeight="1">
      <c r="A18" s="1" t="s">
        <v>15</v>
      </c>
      <c r="B18" s="3">
        <v>38626</v>
      </c>
      <c r="C18" s="2" t="s">
        <v>12</v>
      </c>
      <c r="D18" s="1" t="s">
        <v>16</v>
      </c>
      <c r="E18" s="1" t="s">
        <v>11</v>
      </c>
      <c r="F18" s="1">
        <v>561486</v>
      </c>
      <c r="G18" s="4">
        <v>184.75</v>
      </c>
      <c r="H18" s="10"/>
      <c r="I18" s="2" t="s">
        <v>12</v>
      </c>
      <c r="J18" s="1" t="s">
        <v>17</v>
      </c>
      <c r="K18" s="1" t="s">
        <v>11</v>
      </c>
      <c r="L18" s="1">
        <v>658821</v>
      </c>
      <c r="M18" s="4">
        <v>186.5</v>
      </c>
      <c r="N18" s="10"/>
      <c r="O18" s="2" t="s">
        <v>12</v>
      </c>
      <c r="P18" s="1" t="s">
        <v>10</v>
      </c>
      <c r="Q18" s="1" t="s">
        <v>11</v>
      </c>
      <c r="R18" s="1">
        <v>561306</v>
      </c>
      <c r="S18" s="4">
        <v>187.02</v>
      </c>
      <c r="T18" s="4"/>
    </row>
    <row r="19" spans="1:20" ht="21" customHeight="1">
      <c r="A19" s="1" t="s">
        <v>15</v>
      </c>
      <c r="B19" s="3">
        <v>38632</v>
      </c>
      <c r="C19" s="2" t="s">
        <v>12</v>
      </c>
      <c r="D19" s="1" t="s">
        <v>16</v>
      </c>
      <c r="E19" s="1" t="s">
        <v>11</v>
      </c>
      <c r="F19" s="1">
        <v>658881</v>
      </c>
      <c r="G19" s="4">
        <v>184.06</v>
      </c>
      <c r="H19" s="10"/>
      <c r="I19" s="2" t="s">
        <v>12</v>
      </c>
      <c r="J19" s="1" t="s">
        <v>17</v>
      </c>
      <c r="K19" s="1" t="s">
        <v>11</v>
      </c>
      <c r="L19" s="1">
        <v>658826</v>
      </c>
      <c r="M19" s="4">
        <v>185.83</v>
      </c>
      <c r="N19" s="10"/>
      <c r="O19" s="2" t="s">
        <v>12</v>
      </c>
      <c r="P19" s="1" t="s">
        <v>10</v>
      </c>
      <c r="Q19" s="1" t="s">
        <v>11</v>
      </c>
      <c r="R19" s="1">
        <v>561441</v>
      </c>
      <c r="S19" s="4">
        <v>187.39</v>
      </c>
      <c r="T19" s="4"/>
    </row>
    <row r="20" spans="1:20" ht="21" customHeight="1">
      <c r="A20" s="1" t="s">
        <v>15</v>
      </c>
      <c r="B20" s="3">
        <v>38638</v>
      </c>
      <c r="C20" s="2" t="s">
        <v>12</v>
      </c>
      <c r="D20" s="1" t="s">
        <v>16</v>
      </c>
      <c r="E20" s="1" t="s">
        <v>11</v>
      </c>
      <c r="F20" s="1">
        <v>658886</v>
      </c>
      <c r="G20" s="4">
        <v>184.28</v>
      </c>
      <c r="H20" s="10"/>
      <c r="I20" s="2" t="s">
        <v>12</v>
      </c>
      <c r="J20" s="1" t="s">
        <v>17</v>
      </c>
      <c r="K20" s="1" t="s">
        <v>11</v>
      </c>
      <c r="L20" s="1">
        <v>581001</v>
      </c>
      <c r="M20" s="4">
        <v>186.09</v>
      </c>
      <c r="N20" s="10"/>
      <c r="O20" s="2" t="s">
        <v>12</v>
      </c>
      <c r="P20" s="1" t="s">
        <v>10</v>
      </c>
      <c r="Q20" s="1" t="s">
        <v>11</v>
      </c>
      <c r="R20" s="1">
        <v>561446</v>
      </c>
      <c r="S20" s="4">
        <v>186.91</v>
      </c>
      <c r="T20" s="4"/>
    </row>
    <row r="21" spans="1:20" ht="21" customHeight="1">
      <c r="A21" s="1" t="s">
        <v>15</v>
      </c>
      <c r="B21" s="3">
        <v>38644</v>
      </c>
      <c r="C21" s="2" t="s">
        <v>12</v>
      </c>
      <c r="D21" s="1" t="s">
        <v>16</v>
      </c>
      <c r="E21" s="1" t="s">
        <v>11</v>
      </c>
      <c r="F21" s="1">
        <v>561471</v>
      </c>
      <c r="G21" s="4">
        <v>184.48</v>
      </c>
      <c r="H21" s="10"/>
      <c r="I21" s="2" t="s">
        <v>12</v>
      </c>
      <c r="J21" s="1" t="s">
        <v>17</v>
      </c>
      <c r="K21" s="1" t="s">
        <v>11</v>
      </c>
      <c r="L21" s="1">
        <v>581006</v>
      </c>
      <c r="M21" s="4">
        <v>185.68</v>
      </c>
      <c r="N21" s="10"/>
      <c r="O21" s="2" t="s">
        <v>12</v>
      </c>
      <c r="P21" s="1" t="s">
        <v>10</v>
      </c>
      <c r="Q21" s="1" t="s">
        <v>11</v>
      </c>
      <c r="R21" s="1">
        <v>581131</v>
      </c>
      <c r="S21" s="4">
        <v>186.98</v>
      </c>
      <c r="T21" s="4"/>
    </row>
    <row r="22" spans="1:20" ht="21" customHeight="1">
      <c r="A22" s="1" t="s">
        <v>15</v>
      </c>
      <c r="B22" s="3">
        <v>38650</v>
      </c>
      <c r="C22" s="2" t="s">
        <v>12</v>
      </c>
      <c r="D22" s="1" t="s">
        <v>16</v>
      </c>
      <c r="E22" s="1" t="s">
        <v>11</v>
      </c>
      <c r="F22" s="1">
        <v>561476</v>
      </c>
      <c r="G22" s="4">
        <v>184.47</v>
      </c>
      <c r="H22" s="10"/>
      <c r="I22" s="2" t="s">
        <v>12</v>
      </c>
      <c r="J22" s="1" t="s">
        <v>17</v>
      </c>
      <c r="K22" s="1" t="s">
        <v>11</v>
      </c>
      <c r="L22" s="1">
        <v>561451</v>
      </c>
      <c r="M22" s="4">
        <v>186.81</v>
      </c>
      <c r="N22" s="10"/>
      <c r="O22" s="2" t="s">
        <v>12</v>
      </c>
      <c r="P22" s="1" t="s">
        <v>10</v>
      </c>
      <c r="Q22" s="1" t="s">
        <v>11</v>
      </c>
      <c r="R22" s="1">
        <v>581136</v>
      </c>
      <c r="S22" s="4">
        <v>187.28</v>
      </c>
      <c r="T22" s="4"/>
    </row>
    <row r="23" spans="1:20" ht="21" customHeight="1">
      <c r="A23" s="1" t="s">
        <v>15</v>
      </c>
      <c r="B23" s="3">
        <v>38656</v>
      </c>
      <c r="C23" s="2" t="s">
        <v>12</v>
      </c>
      <c r="D23" s="1" t="s">
        <v>16</v>
      </c>
      <c r="E23" s="1" t="s">
        <v>11</v>
      </c>
      <c r="F23" s="1">
        <v>658861</v>
      </c>
      <c r="G23" s="4">
        <v>184.33</v>
      </c>
      <c r="H23" s="10"/>
      <c r="I23" s="2" t="s">
        <v>12</v>
      </c>
      <c r="J23" s="1" t="s">
        <v>17</v>
      </c>
      <c r="K23" s="1" t="s">
        <v>11</v>
      </c>
      <c r="L23" s="1">
        <v>561456</v>
      </c>
      <c r="M23" s="4">
        <v>186.13</v>
      </c>
      <c r="N23" s="10"/>
      <c r="O23" s="2" t="s">
        <v>12</v>
      </c>
      <c r="P23" s="1" t="s">
        <v>10</v>
      </c>
      <c r="Q23" s="1" t="s">
        <v>11</v>
      </c>
      <c r="R23" s="1">
        <v>661311</v>
      </c>
      <c r="S23" s="4">
        <v>187.62</v>
      </c>
      <c r="T23" s="4"/>
    </row>
    <row r="24" spans="1:20" ht="21" customHeight="1">
      <c r="A24" s="1" t="s">
        <v>15</v>
      </c>
      <c r="B24" s="3">
        <v>38662</v>
      </c>
      <c r="C24" s="2" t="s">
        <v>12</v>
      </c>
      <c r="D24" s="1" t="s">
        <v>16</v>
      </c>
      <c r="E24" s="1" t="s">
        <v>11</v>
      </c>
      <c r="F24" s="1">
        <v>658866</v>
      </c>
      <c r="G24" s="4">
        <v>184.5</v>
      </c>
      <c r="H24" s="10"/>
      <c r="I24" s="2" t="s">
        <v>12</v>
      </c>
      <c r="J24" s="1" t="s">
        <v>17</v>
      </c>
      <c r="K24" s="1" t="s">
        <v>11</v>
      </c>
      <c r="L24" s="1">
        <v>658841</v>
      </c>
      <c r="M24" s="4">
        <v>185.66</v>
      </c>
      <c r="N24" s="10"/>
      <c r="O24" s="2" t="s">
        <v>12</v>
      </c>
      <c r="P24" s="1" t="s">
        <v>10</v>
      </c>
      <c r="Q24" s="1" t="s">
        <v>11</v>
      </c>
      <c r="R24" s="1">
        <v>661316</v>
      </c>
      <c r="S24" s="4">
        <v>187.69</v>
      </c>
      <c r="T24" s="4"/>
    </row>
    <row r="25" spans="1:20" ht="21" customHeight="1">
      <c r="A25" s="1" t="s">
        <v>15</v>
      </c>
      <c r="B25" s="3">
        <v>38668</v>
      </c>
      <c r="C25" s="2" t="s">
        <v>12</v>
      </c>
      <c r="D25" s="1" t="s">
        <v>16</v>
      </c>
      <c r="E25" s="1" t="s">
        <v>11</v>
      </c>
      <c r="F25" s="1">
        <v>658851</v>
      </c>
      <c r="G25" s="4">
        <v>184.55</v>
      </c>
      <c r="H25" s="10"/>
      <c r="I25" s="2" t="s">
        <v>12</v>
      </c>
      <c r="J25" s="1" t="s">
        <v>17</v>
      </c>
      <c r="K25" s="1" t="s">
        <v>11</v>
      </c>
      <c r="L25" s="1">
        <v>658846</v>
      </c>
      <c r="M25" s="4">
        <v>186.67</v>
      </c>
      <c r="N25" s="10"/>
      <c r="O25" s="2" t="s">
        <v>12</v>
      </c>
      <c r="P25" s="1" t="s">
        <v>10</v>
      </c>
      <c r="Q25" s="1" t="s">
        <v>11</v>
      </c>
      <c r="R25" s="1">
        <v>658891</v>
      </c>
      <c r="S25" s="4">
        <v>187.57</v>
      </c>
      <c r="T25" s="4"/>
    </row>
    <row r="26" spans="1:20" ht="21" customHeight="1">
      <c r="A26" s="1" t="s">
        <v>15</v>
      </c>
      <c r="B26" s="3">
        <v>38674</v>
      </c>
      <c r="C26" s="2" t="s">
        <v>12</v>
      </c>
      <c r="D26" s="1" t="s">
        <v>16</v>
      </c>
      <c r="E26" s="1" t="s">
        <v>11</v>
      </c>
      <c r="F26" s="1">
        <v>658856</v>
      </c>
      <c r="G26" s="4">
        <v>184.83</v>
      </c>
      <c r="H26" s="10"/>
      <c r="I26" s="2" t="s">
        <v>12</v>
      </c>
      <c r="J26" s="1" t="s">
        <v>17</v>
      </c>
      <c r="K26" s="1" t="s">
        <v>11</v>
      </c>
      <c r="L26" s="1">
        <v>661301</v>
      </c>
      <c r="M26" s="4">
        <v>186.15</v>
      </c>
      <c r="N26" s="10"/>
      <c r="O26" s="2" t="s">
        <v>12</v>
      </c>
      <c r="P26" s="1" t="s">
        <v>10</v>
      </c>
      <c r="Q26" s="1" t="s">
        <v>11</v>
      </c>
      <c r="R26" s="1">
        <v>658896</v>
      </c>
      <c r="S26" s="4">
        <v>187.94</v>
      </c>
      <c r="T26" s="4"/>
    </row>
    <row r="27" spans="1:20" ht="21" customHeight="1">
      <c r="A27" s="1" t="s">
        <v>15</v>
      </c>
      <c r="B27" s="3">
        <v>38680</v>
      </c>
      <c r="C27" s="2" t="s">
        <v>12</v>
      </c>
      <c r="D27" s="1" t="s">
        <v>16</v>
      </c>
      <c r="E27" s="1" t="s">
        <v>11</v>
      </c>
      <c r="F27" s="1">
        <v>658901</v>
      </c>
      <c r="G27" s="4">
        <v>184.55</v>
      </c>
      <c r="H27" s="10"/>
      <c r="I27" s="2" t="s">
        <v>12</v>
      </c>
      <c r="J27" s="1" t="s">
        <v>17</v>
      </c>
      <c r="K27" s="1" t="s">
        <v>11</v>
      </c>
      <c r="L27" s="1">
        <v>661306</v>
      </c>
      <c r="M27" s="4">
        <v>186.69</v>
      </c>
      <c r="N27" s="10"/>
      <c r="O27" s="2" t="s">
        <v>12</v>
      </c>
      <c r="P27" s="1" t="s">
        <v>10</v>
      </c>
      <c r="Q27" s="1" t="s">
        <v>11</v>
      </c>
      <c r="R27" s="1">
        <v>559241</v>
      </c>
      <c r="S27" s="4">
        <v>187.8</v>
      </c>
      <c r="T27" s="4"/>
    </row>
    <row r="28" spans="1:20" ht="21" customHeight="1">
      <c r="A28" s="1" t="s">
        <v>15</v>
      </c>
      <c r="B28" s="3">
        <v>38686</v>
      </c>
      <c r="C28" s="2" t="s">
        <v>12</v>
      </c>
      <c r="D28" s="1" t="s">
        <v>16</v>
      </c>
      <c r="E28" s="1" t="s">
        <v>11</v>
      </c>
      <c r="F28" s="1">
        <v>658906</v>
      </c>
      <c r="G28" s="4">
        <v>184.58</v>
      </c>
      <c r="H28" s="10"/>
      <c r="I28" s="2" t="s">
        <v>12</v>
      </c>
      <c r="J28" s="1" t="s">
        <v>17</v>
      </c>
      <c r="K28" s="1" t="s">
        <v>11</v>
      </c>
      <c r="L28" s="1">
        <v>561491</v>
      </c>
      <c r="M28" s="4">
        <v>186</v>
      </c>
      <c r="N28" s="10"/>
      <c r="O28" s="2" t="s">
        <v>12</v>
      </c>
      <c r="P28" s="1" t="s">
        <v>10</v>
      </c>
      <c r="Q28" s="1" t="s">
        <v>11</v>
      </c>
      <c r="R28" s="1">
        <v>559246</v>
      </c>
      <c r="S28" s="4">
        <v>187.42</v>
      </c>
      <c r="T28" s="4"/>
    </row>
    <row r="29" spans="1:20" ht="21" customHeight="1">
      <c r="A29" s="1" t="s">
        <v>15</v>
      </c>
      <c r="B29" s="3">
        <v>38692</v>
      </c>
      <c r="C29" s="2" t="s">
        <v>12</v>
      </c>
      <c r="D29" s="1" t="s">
        <v>16</v>
      </c>
      <c r="E29" s="1" t="s">
        <v>11</v>
      </c>
      <c r="F29" s="1">
        <v>731081</v>
      </c>
      <c r="G29" s="4">
        <v>184.61</v>
      </c>
      <c r="H29" s="10"/>
      <c r="I29" s="2" t="s">
        <v>12</v>
      </c>
      <c r="J29" s="1" t="s">
        <v>17</v>
      </c>
      <c r="K29" s="1" t="s">
        <v>11</v>
      </c>
      <c r="L29" s="1">
        <v>731021</v>
      </c>
      <c r="M29" s="4">
        <v>186.75</v>
      </c>
      <c r="N29" s="10"/>
      <c r="O29" s="2" t="s">
        <v>12</v>
      </c>
      <c r="P29" s="1" t="s">
        <v>10</v>
      </c>
      <c r="Q29" s="1" t="s">
        <v>11</v>
      </c>
      <c r="R29" s="1">
        <v>561461</v>
      </c>
      <c r="S29" s="4">
        <v>188</v>
      </c>
      <c r="T29" s="4"/>
    </row>
    <row r="30" spans="1:20" ht="21" customHeight="1">
      <c r="A30" s="1" t="s">
        <v>15</v>
      </c>
      <c r="B30" s="3">
        <v>38698</v>
      </c>
      <c r="C30" s="2" t="s">
        <v>12</v>
      </c>
      <c r="D30" s="1" t="s">
        <v>16</v>
      </c>
      <c r="E30" s="1" t="s">
        <v>11</v>
      </c>
      <c r="F30" s="1">
        <v>731086</v>
      </c>
      <c r="G30" s="4">
        <v>184.49</v>
      </c>
      <c r="H30" s="10"/>
      <c r="I30" s="2" t="s">
        <v>12</v>
      </c>
      <c r="J30" s="1" t="s">
        <v>17</v>
      </c>
      <c r="K30" s="1" t="s">
        <v>11</v>
      </c>
      <c r="L30" s="1">
        <v>731026</v>
      </c>
      <c r="M30" s="4">
        <v>186.41</v>
      </c>
      <c r="N30" s="10"/>
      <c r="O30" s="2" t="s">
        <v>12</v>
      </c>
      <c r="P30" s="1" t="s">
        <v>10</v>
      </c>
      <c r="Q30" s="1" t="s">
        <v>11</v>
      </c>
      <c r="R30" s="1">
        <v>561466</v>
      </c>
      <c r="S30" s="4">
        <v>187.52</v>
      </c>
      <c r="T30" s="4"/>
    </row>
    <row r="31" spans="1:20" ht="21" customHeight="1">
      <c r="A31" s="1" t="s">
        <v>15</v>
      </c>
      <c r="B31" s="3">
        <v>38704</v>
      </c>
      <c r="C31" s="2" t="s">
        <v>12</v>
      </c>
      <c r="D31" s="1" t="s">
        <v>16</v>
      </c>
      <c r="E31" s="1" t="s">
        <v>11</v>
      </c>
      <c r="F31" s="1">
        <v>728951</v>
      </c>
      <c r="G31" s="4">
        <v>184.86</v>
      </c>
      <c r="H31" s="10"/>
      <c r="I31" s="2" t="s">
        <v>12</v>
      </c>
      <c r="J31" s="1" t="s">
        <v>17</v>
      </c>
      <c r="K31" s="1" t="s">
        <v>11</v>
      </c>
      <c r="L31" s="1">
        <v>731591</v>
      </c>
      <c r="M31" s="4">
        <v>186.4</v>
      </c>
      <c r="N31" s="10"/>
      <c r="O31" s="2" t="s">
        <v>12</v>
      </c>
      <c r="P31" s="1" t="s">
        <v>10</v>
      </c>
      <c r="Q31" s="1" t="s">
        <v>11</v>
      </c>
      <c r="R31" s="1">
        <v>731061</v>
      </c>
      <c r="S31" s="4">
        <v>187.69</v>
      </c>
      <c r="T31" s="4"/>
    </row>
    <row r="32" spans="1:20" ht="21" customHeight="1">
      <c r="A32" s="1" t="s">
        <v>15</v>
      </c>
      <c r="B32" s="3">
        <v>38710</v>
      </c>
      <c r="C32" s="2" t="s">
        <v>12</v>
      </c>
      <c r="D32" s="1" t="s">
        <v>16</v>
      </c>
      <c r="E32" s="1" t="s">
        <v>11</v>
      </c>
      <c r="F32" s="1">
        <v>728956</v>
      </c>
      <c r="G32" s="4">
        <v>184.46</v>
      </c>
      <c r="H32" s="10"/>
      <c r="I32" s="2" t="s">
        <v>12</v>
      </c>
      <c r="J32" s="1" t="s">
        <v>17</v>
      </c>
      <c r="K32" s="1" t="s">
        <v>11</v>
      </c>
      <c r="L32" s="1">
        <v>731596</v>
      </c>
      <c r="M32" s="4">
        <v>186.46</v>
      </c>
      <c r="N32" s="10"/>
      <c r="O32" s="2" t="s">
        <v>12</v>
      </c>
      <c r="P32" s="1" t="s">
        <v>10</v>
      </c>
      <c r="Q32" s="1" t="s">
        <v>11</v>
      </c>
      <c r="R32" s="1">
        <v>731066</v>
      </c>
      <c r="S32" s="4">
        <v>187.73</v>
      </c>
      <c r="T32" s="4"/>
    </row>
    <row r="33" spans="1:20" ht="21" customHeight="1">
      <c r="A33" s="1" t="s">
        <v>15</v>
      </c>
      <c r="B33" s="3">
        <v>38716</v>
      </c>
      <c r="C33" s="2" t="s">
        <v>12</v>
      </c>
      <c r="D33" s="1" t="s">
        <v>16</v>
      </c>
      <c r="E33" s="1" t="s">
        <v>11</v>
      </c>
      <c r="F33" s="1">
        <v>559261</v>
      </c>
      <c r="G33" s="4">
        <v>184.71</v>
      </c>
      <c r="H33" s="10"/>
      <c r="I33" s="2" t="s">
        <v>12</v>
      </c>
      <c r="J33" s="1" t="s">
        <v>17</v>
      </c>
      <c r="K33" s="1" t="s">
        <v>11</v>
      </c>
      <c r="L33" s="1">
        <v>728721</v>
      </c>
      <c r="M33" s="4">
        <v>186.69</v>
      </c>
      <c r="N33" s="10"/>
      <c r="O33" s="2" t="s">
        <v>12</v>
      </c>
      <c r="P33" s="1" t="s">
        <v>10</v>
      </c>
      <c r="Q33" s="1" t="s">
        <v>11</v>
      </c>
      <c r="R33" s="1">
        <v>559251</v>
      </c>
      <c r="S33" s="4">
        <v>187.71</v>
      </c>
      <c r="T33" s="4"/>
    </row>
    <row r="34" spans="1:20" ht="21" customHeight="1">
      <c r="A34" s="1" t="s">
        <v>15</v>
      </c>
      <c r="B34" s="3">
        <v>38722</v>
      </c>
      <c r="C34" s="2" t="s">
        <v>12</v>
      </c>
      <c r="D34" s="1" t="s">
        <v>16</v>
      </c>
      <c r="E34" s="1" t="s">
        <v>11</v>
      </c>
      <c r="F34" s="1">
        <v>559266</v>
      </c>
      <c r="G34" s="4">
        <v>184.77</v>
      </c>
      <c r="H34" s="10"/>
      <c r="I34" s="2" t="s">
        <v>12</v>
      </c>
      <c r="J34" s="1" t="s">
        <v>17</v>
      </c>
      <c r="K34" s="1" t="s">
        <v>11</v>
      </c>
      <c r="L34" s="1">
        <v>728726</v>
      </c>
      <c r="M34" s="4">
        <v>186.61</v>
      </c>
      <c r="N34" s="10"/>
      <c r="O34" s="2" t="s">
        <v>12</v>
      </c>
      <c r="P34" s="1" t="s">
        <v>10</v>
      </c>
      <c r="Q34" s="1" t="s">
        <v>11</v>
      </c>
      <c r="R34" s="1">
        <v>559256</v>
      </c>
      <c r="S34" s="4">
        <v>187.28</v>
      </c>
      <c r="T34" s="4"/>
    </row>
    <row r="35" spans="1:20" ht="21" customHeight="1">
      <c r="A35" s="1" t="s">
        <v>15</v>
      </c>
      <c r="B35" s="3">
        <v>38728</v>
      </c>
      <c r="C35" s="2" t="s">
        <v>12</v>
      </c>
      <c r="D35" s="1" t="s">
        <v>16</v>
      </c>
      <c r="E35" s="1" t="s">
        <v>11</v>
      </c>
      <c r="F35" s="1">
        <v>710381</v>
      </c>
      <c r="G35" s="4">
        <v>184.36</v>
      </c>
      <c r="H35" s="10"/>
      <c r="I35" s="2" t="s">
        <v>12</v>
      </c>
      <c r="J35" s="1" t="s">
        <v>17</v>
      </c>
      <c r="K35" s="1" t="s">
        <v>11</v>
      </c>
      <c r="L35" s="1">
        <v>710461</v>
      </c>
      <c r="M35" s="4">
        <v>186.18</v>
      </c>
      <c r="N35" s="10"/>
      <c r="O35" s="2" t="s">
        <v>12</v>
      </c>
      <c r="P35" s="1" t="s">
        <v>10</v>
      </c>
      <c r="Q35" s="1" t="s">
        <v>11</v>
      </c>
      <c r="R35" s="1">
        <v>557891</v>
      </c>
      <c r="S35" s="4">
        <v>187.87</v>
      </c>
      <c r="T35" s="4"/>
    </row>
    <row r="36" spans="1:20" ht="21" customHeight="1">
      <c r="A36" s="1" t="s">
        <v>15</v>
      </c>
      <c r="B36" s="3">
        <v>38734</v>
      </c>
      <c r="C36" s="2" t="s">
        <v>12</v>
      </c>
      <c r="D36" s="1" t="s">
        <v>16</v>
      </c>
      <c r="E36" s="1" t="s">
        <v>11</v>
      </c>
      <c r="F36" s="1">
        <v>710386</v>
      </c>
      <c r="G36" s="4">
        <v>184.59</v>
      </c>
      <c r="H36" s="10"/>
      <c r="I36" s="2" t="s">
        <v>12</v>
      </c>
      <c r="J36" s="1" t="s">
        <v>17</v>
      </c>
      <c r="K36" s="1" t="s">
        <v>11</v>
      </c>
      <c r="L36" s="1">
        <v>710466</v>
      </c>
      <c r="M36" s="4">
        <v>186.45</v>
      </c>
      <c r="N36" s="10"/>
      <c r="O36" s="2" t="s">
        <v>12</v>
      </c>
      <c r="P36" s="1" t="s">
        <v>10</v>
      </c>
      <c r="Q36" s="1" t="s">
        <v>11</v>
      </c>
      <c r="R36" s="1">
        <v>557896</v>
      </c>
      <c r="S36" s="4">
        <v>187.94</v>
      </c>
      <c r="T36" s="4"/>
    </row>
    <row r="37" spans="1:20" ht="21" customHeight="1">
      <c r="A37" s="1" t="s">
        <v>15</v>
      </c>
      <c r="B37" s="3">
        <v>38740</v>
      </c>
      <c r="C37" s="2" t="s">
        <v>12</v>
      </c>
      <c r="D37" s="1" t="s">
        <v>16</v>
      </c>
      <c r="E37" s="1" t="s">
        <v>11</v>
      </c>
      <c r="F37" s="1">
        <v>710521</v>
      </c>
      <c r="G37" s="4">
        <v>184.76</v>
      </c>
      <c r="H37" s="10"/>
      <c r="I37" s="2" t="s">
        <v>12</v>
      </c>
      <c r="J37" s="1" t="s">
        <v>17</v>
      </c>
      <c r="K37" s="1" t="s">
        <v>11</v>
      </c>
      <c r="L37" s="1">
        <v>557871</v>
      </c>
      <c r="M37" s="4">
        <v>186.28</v>
      </c>
      <c r="N37" s="10"/>
      <c r="O37" s="2" t="s">
        <v>12</v>
      </c>
      <c r="P37" s="1" t="s">
        <v>10</v>
      </c>
      <c r="Q37" s="1" t="s">
        <v>11</v>
      </c>
      <c r="R37" s="1">
        <v>710501</v>
      </c>
      <c r="S37" s="4">
        <v>187.32</v>
      </c>
      <c r="T37" s="4"/>
    </row>
    <row r="38" spans="1:20" ht="21" customHeight="1">
      <c r="A38" s="1" t="s">
        <v>15</v>
      </c>
      <c r="B38" s="3">
        <v>38746</v>
      </c>
      <c r="C38" s="2" t="s">
        <v>12</v>
      </c>
      <c r="D38" s="1" t="s">
        <v>16</v>
      </c>
      <c r="E38" s="1" t="s">
        <v>11</v>
      </c>
      <c r="F38" s="1">
        <v>710526</v>
      </c>
      <c r="G38" s="4">
        <v>184.19</v>
      </c>
      <c r="H38" s="10"/>
      <c r="I38" s="2" t="s">
        <v>12</v>
      </c>
      <c r="J38" s="1" t="s">
        <v>17</v>
      </c>
      <c r="K38" s="1" t="s">
        <v>11</v>
      </c>
      <c r="L38" s="1">
        <v>557876</v>
      </c>
      <c r="M38" s="4">
        <v>186.12</v>
      </c>
      <c r="N38" s="10"/>
      <c r="O38" s="2" t="s">
        <v>12</v>
      </c>
      <c r="P38" s="1" t="s">
        <v>10</v>
      </c>
      <c r="Q38" s="1" t="s">
        <v>11</v>
      </c>
      <c r="R38" s="1">
        <v>710506</v>
      </c>
      <c r="S38" s="4">
        <v>187.52</v>
      </c>
      <c r="T38" s="4"/>
    </row>
    <row r="39" spans="8:14" ht="21" customHeight="1">
      <c r="H39" s="11"/>
      <c r="N39" s="11"/>
    </row>
    <row r="40" spans="5:20" ht="21" customHeight="1">
      <c r="E40" s="29" t="s">
        <v>20</v>
      </c>
      <c r="F40" s="29"/>
      <c r="G40" s="29"/>
      <c r="H40" s="17">
        <f>MIN(H4:H38)</f>
        <v>0</v>
      </c>
      <c r="N40" s="17">
        <f>MIN(N4:N38)</f>
        <v>0</v>
      </c>
      <c r="T40" s="17">
        <f>MIN(T4:T38)</f>
        <v>0</v>
      </c>
    </row>
    <row r="41" spans="5:20" ht="21" customHeight="1">
      <c r="E41" s="29" t="s">
        <v>21</v>
      </c>
      <c r="F41" s="29"/>
      <c r="G41" s="29"/>
      <c r="H41" s="17">
        <f>MAX(H4:H38)</f>
        <v>0</v>
      </c>
      <c r="N41" s="17">
        <f>MAX(N4:N38)</f>
        <v>0</v>
      </c>
      <c r="T41" s="17">
        <f>MAX(T4:T38)</f>
        <v>0</v>
      </c>
    </row>
    <row r="42" spans="5:20" ht="21" customHeight="1">
      <c r="E42" s="29" t="s">
        <v>22</v>
      </c>
      <c r="F42" s="29"/>
      <c r="G42" s="29"/>
      <c r="H42" s="17" t="e">
        <f>MEDIAN(H4:H38)</f>
        <v>#NUM!</v>
      </c>
      <c r="N42" s="17" t="e">
        <f>MEDIAN(N4:N38)</f>
        <v>#NUM!</v>
      </c>
      <c r="T42" s="17" t="e">
        <f>MEDIAN(T4:T38)</f>
        <v>#NUM!</v>
      </c>
    </row>
    <row r="43" spans="5:20" ht="21" customHeight="1">
      <c r="E43" s="29" t="s">
        <v>23</v>
      </c>
      <c r="F43" s="29"/>
      <c r="G43" s="29"/>
      <c r="H43" s="17" t="e">
        <f>AVERAGE(H4:H38)</f>
        <v>#DIV/0!</v>
      </c>
      <c r="N43" s="17" t="e">
        <f>AVERAGE(N4:N38)</f>
        <v>#DIV/0!</v>
      </c>
      <c r="T43" s="17" t="e">
        <f>AVERAGE(T4:T38)</f>
        <v>#DIV/0!</v>
      </c>
    </row>
    <row r="44" spans="5:20" ht="21" customHeight="1">
      <c r="E44" s="30" t="s">
        <v>29</v>
      </c>
      <c r="F44" s="29"/>
      <c r="G44" s="29"/>
      <c r="H44" s="17" t="e">
        <f>STDEV(H4:H38)</f>
        <v>#DIV/0!</v>
      </c>
      <c r="N44" s="17" t="e">
        <f>STDEV(N4:N38)</f>
        <v>#DIV/0!</v>
      </c>
      <c r="T44" s="17" t="e">
        <f>STDEV(T4:T38)</f>
        <v>#DIV/0!</v>
      </c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mergeCells count="9">
    <mergeCell ref="E44:G44"/>
    <mergeCell ref="E40:G40"/>
    <mergeCell ref="E41:G41"/>
    <mergeCell ref="E42:G42"/>
    <mergeCell ref="E43:G43"/>
    <mergeCell ref="A1:T1"/>
    <mergeCell ref="C2:H2"/>
    <mergeCell ref="I2:N2"/>
    <mergeCell ref="O2:T2"/>
  </mergeCells>
  <conditionalFormatting sqref="T3:T38 N3:N38 H3:H38">
    <cfRule type="cellIs" priority="1" dxfId="0" operator="equal" stopIfTrue="1">
      <formula>"""#VALUE!"""</formula>
    </cfRule>
  </conditionalFormatting>
  <conditionalFormatting sqref="O3:O38 I3:I38 C3:C38">
    <cfRule type="cellIs" priority="2" dxfId="1" operator="equal" stopIfTrue="1">
      <formula>"&lt;0.075"</formula>
    </cfRule>
    <cfRule type="cellIs" priority="3" dxfId="2" operator="equal" stopIfTrue="1">
      <formula>"&lt;0.150"</formula>
    </cfRule>
  </conditionalFormatting>
  <printOptions horizontalCentered="1"/>
  <pageMargins left="0.5" right="0.5" top="0.75" bottom="0.25" header="0" footer="0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37">
      <selection activeCell="E40" sqref="E40:T44"/>
    </sheetView>
  </sheetViews>
  <sheetFormatPr defaultColWidth="9.140625" defaultRowHeight="12.75"/>
  <cols>
    <col min="1" max="2" width="18.421875" style="0" customWidth="1"/>
    <col min="3" max="3" width="13.8515625" style="0" customWidth="1"/>
    <col min="5" max="5" width="11.421875" style="0" customWidth="1"/>
    <col min="6" max="6" width="10.28125" style="0" customWidth="1"/>
    <col min="7" max="8" width="10.8515625" style="0" customWidth="1"/>
    <col min="9" max="9" width="15.00390625" style="0" customWidth="1"/>
    <col min="11" max="11" width="12.00390625" style="0" customWidth="1"/>
    <col min="12" max="12" width="10.421875" style="0" customWidth="1"/>
    <col min="13" max="13" width="11.421875" style="0" customWidth="1"/>
    <col min="14" max="14" width="10.28125" style="0" customWidth="1"/>
    <col min="15" max="15" width="14.7109375" style="0" customWidth="1"/>
    <col min="17" max="17" width="11.7109375" style="0" customWidth="1"/>
    <col min="19" max="19" width="12.140625" style="0" customWidth="1"/>
    <col min="20" max="20" width="10.7109375" style="0" customWidth="1"/>
  </cols>
  <sheetData>
    <row r="1" spans="1:20" ht="31.5" customHeight="1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38.25" customHeight="1">
      <c r="B2" s="6"/>
      <c r="C2" s="31" t="s">
        <v>26</v>
      </c>
      <c r="D2" s="32"/>
      <c r="E2" s="32"/>
      <c r="F2" s="32"/>
      <c r="G2" s="32"/>
      <c r="H2" s="32"/>
      <c r="I2" s="31" t="s">
        <v>27</v>
      </c>
      <c r="J2" s="32"/>
      <c r="K2" s="32"/>
      <c r="L2" s="32"/>
      <c r="M2" s="32"/>
      <c r="N2" s="32"/>
      <c r="O2" s="31" t="s">
        <v>28</v>
      </c>
      <c r="P2" s="32"/>
      <c r="Q2" s="32"/>
      <c r="R2" s="32"/>
      <c r="S2" s="32"/>
      <c r="T2" s="32"/>
    </row>
    <row r="3" spans="1:20" ht="36" customHeight="1">
      <c r="A3" s="8" t="s">
        <v>2</v>
      </c>
      <c r="B3" s="8" t="s">
        <v>0</v>
      </c>
      <c r="C3" s="9" t="s">
        <v>19</v>
      </c>
      <c r="D3" s="8" t="s">
        <v>1</v>
      </c>
      <c r="E3" s="8" t="s">
        <v>3</v>
      </c>
      <c r="F3" s="8" t="s">
        <v>4</v>
      </c>
      <c r="G3" s="12" t="s">
        <v>24</v>
      </c>
      <c r="H3" s="8" t="s">
        <v>18</v>
      </c>
      <c r="I3" s="9" t="s">
        <v>19</v>
      </c>
      <c r="J3" s="8" t="s">
        <v>1</v>
      </c>
      <c r="K3" s="8" t="s">
        <v>3</v>
      </c>
      <c r="L3" s="8" t="s">
        <v>4</v>
      </c>
      <c r="M3" s="12" t="s">
        <v>24</v>
      </c>
      <c r="N3" s="8" t="s">
        <v>18</v>
      </c>
      <c r="O3" s="9" t="s">
        <v>19</v>
      </c>
      <c r="P3" s="8" t="s">
        <v>1</v>
      </c>
      <c r="Q3" s="8" t="s">
        <v>3</v>
      </c>
      <c r="R3" s="8" t="s">
        <v>4</v>
      </c>
      <c r="S3" s="12" t="s">
        <v>24</v>
      </c>
      <c r="T3" s="8" t="s">
        <v>18</v>
      </c>
    </row>
    <row r="4" spans="1:20" ht="21" customHeight="1">
      <c r="A4" s="24" t="s">
        <v>5</v>
      </c>
      <c r="B4" s="15">
        <v>38542</v>
      </c>
      <c r="C4" s="2">
        <v>0.802</v>
      </c>
      <c r="D4" s="1" t="s">
        <v>16</v>
      </c>
      <c r="E4" s="1" t="s">
        <v>11</v>
      </c>
      <c r="F4" s="1">
        <v>695061</v>
      </c>
      <c r="G4" s="4">
        <v>184.5</v>
      </c>
      <c r="H4" s="10">
        <f aca="true" t="shared" si="0" ref="H4:H38">(C4/G4)*815.1222</f>
        <v>3.5432412162601628</v>
      </c>
      <c r="I4" s="2">
        <v>0.939</v>
      </c>
      <c r="J4" s="1" t="s">
        <v>17</v>
      </c>
      <c r="K4" s="1" t="s">
        <v>11</v>
      </c>
      <c r="L4" s="1">
        <v>694421</v>
      </c>
      <c r="M4" s="4">
        <v>185.71</v>
      </c>
      <c r="N4" s="10">
        <f aca="true" t="shared" si="1" ref="N4:N38">(I4/M4)*815.1222</f>
        <v>4.121478357654407</v>
      </c>
      <c r="O4" s="2">
        <v>0.945</v>
      </c>
      <c r="P4" s="1" t="s">
        <v>10</v>
      </c>
      <c r="Q4" s="1" t="s">
        <v>11</v>
      </c>
      <c r="R4" s="1">
        <v>694461</v>
      </c>
      <c r="S4" s="4">
        <v>187.2</v>
      </c>
      <c r="T4" s="10">
        <f aca="true" t="shared" si="2" ref="T4:T38">(O4/S4)*815.1222</f>
        <v>4.114799567307693</v>
      </c>
    </row>
    <row r="5" spans="1:20" ht="21" customHeight="1">
      <c r="A5" s="25" t="s">
        <v>5</v>
      </c>
      <c r="B5" s="16">
        <v>38548</v>
      </c>
      <c r="C5" s="2">
        <v>0.713</v>
      </c>
      <c r="D5" s="1" t="s">
        <v>16</v>
      </c>
      <c r="E5" s="1" t="s">
        <v>11</v>
      </c>
      <c r="F5" s="1">
        <v>695066</v>
      </c>
      <c r="G5" s="4">
        <v>184.33</v>
      </c>
      <c r="H5" s="10">
        <f t="shared" si="0"/>
        <v>3.1529437888569407</v>
      </c>
      <c r="I5" s="2">
        <v>0.97</v>
      </c>
      <c r="J5" s="1" t="s">
        <v>17</v>
      </c>
      <c r="K5" s="1" t="s">
        <v>11</v>
      </c>
      <c r="L5" s="1">
        <v>694426</v>
      </c>
      <c r="M5" s="4">
        <v>185.87</v>
      </c>
      <c r="N5" s="10">
        <f t="shared" si="1"/>
        <v>4.253879238177221</v>
      </c>
      <c r="O5" s="2">
        <v>0.954</v>
      </c>
      <c r="P5" s="1" t="s">
        <v>10</v>
      </c>
      <c r="Q5" s="1" t="s">
        <v>11</v>
      </c>
      <c r="R5" s="1">
        <v>694466</v>
      </c>
      <c r="S5" s="4">
        <v>187.33</v>
      </c>
      <c r="T5" s="10">
        <f t="shared" si="2"/>
        <v>4.151105422516414</v>
      </c>
    </row>
    <row r="6" spans="1:20" ht="21" customHeight="1">
      <c r="A6" s="25" t="s">
        <v>5</v>
      </c>
      <c r="B6" s="16">
        <v>38554</v>
      </c>
      <c r="C6" s="2">
        <v>1.02</v>
      </c>
      <c r="D6" s="1" t="s">
        <v>16</v>
      </c>
      <c r="E6" s="1" t="s">
        <v>11</v>
      </c>
      <c r="F6" s="1">
        <v>612751</v>
      </c>
      <c r="G6" s="4">
        <v>184.23</v>
      </c>
      <c r="H6" s="10">
        <f t="shared" si="0"/>
        <v>4.512970981924768</v>
      </c>
      <c r="I6" s="2">
        <v>1.33</v>
      </c>
      <c r="J6" s="1" t="s">
        <v>17</v>
      </c>
      <c r="K6" s="1" t="s">
        <v>11</v>
      </c>
      <c r="L6" s="1">
        <v>613401</v>
      </c>
      <c r="M6" s="4">
        <v>185.31</v>
      </c>
      <c r="N6" s="10">
        <f t="shared" si="1"/>
        <v>5.850264562085155</v>
      </c>
      <c r="O6" s="2">
        <v>1.06</v>
      </c>
      <c r="P6" s="1" t="s">
        <v>10</v>
      </c>
      <c r="Q6" s="1" t="s">
        <v>11</v>
      </c>
      <c r="R6" s="1">
        <v>694411</v>
      </c>
      <c r="S6" s="4">
        <v>187.07</v>
      </c>
      <c r="T6" s="10">
        <f t="shared" si="2"/>
        <v>4.618749836959427</v>
      </c>
    </row>
    <row r="7" spans="1:20" ht="21" customHeight="1">
      <c r="A7" s="25" t="s">
        <v>5</v>
      </c>
      <c r="B7" s="16">
        <v>38560</v>
      </c>
      <c r="C7" s="2">
        <v>1.44</v>
      </c>
      <c r="D7" s="1" t="s">
        <v>16</v>
      </c>
      <c r="E7" s="1" t="s">
        <v>11</v>
      </c>
      <c r="F7" s="1">
        <v>612756</v>
      </c>
      <c r="G7" s="4">
        <v>184.37</v>
      </c>
      <c r="H7" s="10">
        <f t="shared" si="0"/>
        <v>6.3664151868525245</v>
      </c>
      <c r="I7" s="2">
        <v>1.69</v>
      </c>
      <c r="J7" s="1" t="s">
        <v>17</v>
      </c>
      <c r="K7" s="1" t="s">
        <v>11</v>
      </c>
      <c r="L7" s="1">
        <v>613406</v>
      </c>
      <c r="M7" s="4">
        <v>185.68</v>
      </c>
      <c r="N7" s="10">
        <f t="shared" si="1"/>
        <v>7.4189816781559665</v>
      </c>
      <c r="O7" s="2">
        <v>1.47</v>
      </c>
      <c r="P7" s="1" t="s">
        <v>10</v>
      </c>
      <c r="Q7" s="1" t="s">
        <v>11</v>
      </c>
      <c r="R7" s="1">
        <v>694416</v>
      </c>
      <c r="S7" s="4">
        <v>187.2</v>
      </c>
      <c r="T7" s="10">
        <f t="shared" si="2"/>
        <v>6.400799326923077</v>
      </c>
    </row>
    <row r="8" spans="1:20" ht="21" customHeight="1">
      <c r="A8" s="25" t="s">
        <v>5</v>
      </c>
      <c r="B8" s="16">
        <v>38566</v>
      </c>
      <c r="C8" s="2">
        <v>1.53</v>
      </c>
      <c r="D8" s="1" t="s">
        <v>16</v>
      </c>
      <c r="E8" s="1" t="s">
        <v>11</v>
      </c>
      <c r="F8" s="1">
        <v>672361</v>
      </c>
      <c r="G8" s="4">
        <v>184.92</v>
      </c>
      <c r="H8" s="10">
        <f t="shared" si="0"/>
        <v>6.744197306943544</v>
      </c>
      <c r="I8" s="2">
        <v>1.72</v>
      </c>
      <c r="J8" s="1" t="s">
        <v>17</v>
      </c>
      <c r="K8" s="1" t="s">
        <v>11</v>
      </c>
      <c r="L8" s="1">
        <v>647701</v>
      </c>
      <c r="M8" s="4">
        <v>185.58</v>
      </c>
      <c r="N8" s="10">
        <f t="shared" si="1"/>
        <v>7.554748270287747</v>
      </c>
      <c r="O8" s="2">
        <v>1.44</v>
      </c>
      <c r="P8" s="1" t="s">
        <v>10</v>
      </c>
      <c r="Q8" s="1" t="s">
        <v>11</v>
      </c>
      <c r="R8" s="1">
        <v>737821</v>
      </c>
      <c r="S8" s="4">
        <v>187.2</v>
      </c>
      <c r="T8" s="10">
        <f t="shared" si="2"/>
        <v>6.27017076923077</v>
      </c>
    </row>
    <row r="9" spans="1:20" ht="21" customHeight="1">
      <c r="A9" s="25" t="s">
        <v>5</v>
      </c>
      <c r="B9" s="16">
        <v>38572</v>
      </c>
      <c r="C9" s="2">
        <v>0.721</v>
      </c>
      <c r="D9" s="1" t="s">
        <v>16</v>
      </c>
      <c r="E9" s="1" t="s">
        <v>11</v>
      </c>
      <c r="F9" s="1">
        <v>672366</v>
      </c>
      <c r="G9" s="4">
        <v>184.41</v>
      </c>
      <c r="H9" s="10">
        <f t="shared" si="0"/>
        <v>3.18693729298845</v>
      </c>
      <c r="I9" s="2">
        <v>0.886</v>
      </c>
      <c r="J9" s="1" t="s">
        <v>17</v>
      </c>
      <c r="K9" s="1" t="s">
        <v>11</v>
      </c>
      <c r="L9" s="1">
        <v>647706</v>
      </c>
      <c r="M9" s="4">
        <v>185.68</v>
      </c>
      <c r="N9" s="10">
        <f t="shared" si="1"/>
        <v>3.8894779685480394</v>
      </c>
      <c r="O9" s="2">
        <v>0.751</v>
      </c>
      <c r="P9" s="1" t="s">
        <v>10</v>
      </c>
      <c r="Q9" s="1" t="s">
        <v>11</v>
      </c>
      <c r="R9" s="1">
        <v>737826</v>
      </c>
      <c r="S9" s="4">
        <v>187.22</v>
      </c>
      <c r="T9" s="10">
        <f t="shared" si="2"/>
        <v>3.269718898621942</v>
      </c>
    </row>
    <row r="10" spans="1:20" ht="21" customHeight="1">
      <c r="A10" s="25" t="s">
        <v>5</v>
      </c>
      <c r="B10" s="16">
        <v>38578</v>
      </c>
      <c r="C10" s="2">
        <v>1.685</v>
      </c>
      <c r="D10" s="1" t="s">
        <v>16</v>
      </c>
      <c r="E10" s="1" t="s">
        <v>11</v>
      </c>
      <c r="F10" s="1">
        <v>673076</v>
      </c>
      <c r="G10" s="4">
        <v>184.39</v>
      </c>
      <c r="H10" s="10">
        <f t="shared" si="0"/>
        <v>7.448781967568741</v>
      </c>
      <c r="I10" s="2">
        <v>1.967</v>
      </c>
      <c r="J10" s="1" t="s">
        <v>17</v>
      </c>
      <c r="K10" s="1" t="s">
        <v>11</v>
      </c>
      <c r="L10" s="1">
        <v>647711</v>
      </c>
      <c r="M10" s="4">
        <v>186.14</v>
      </c>
      <c r="N10" s="10">
        <f t="shared" si="1"/>
        <v>8.613652989147953</v>
      </c>
      <c r="O10" s="2">
        <v>1.654</v>
      </c>
      <c r="P10" s="1" t="s">
        <v>10</v>
      </c>
      <c r="Q10" s="1" t="s">
        <v>11</v>
      </c>
      <c r="R10" s="1">
        <v>673071</v>
      </c>
      <c r="S10" s="4">
        <v>187</v>
      </c>
      <c r="T10" s="10">
        <f t="shared" si="2"/>
        <v>7.209690474866309</v>
      </c>
    </row>
    <row r="11" spans="1:20" ht="21" customHeight="1">
      <c r="A11" s="25" t="s">
        <v>5</v>
      </c>
      <c r="B11" s="16">
        <v>38584</v>
      </c>
      <c r="C11" s="2">
        <v>0.816</v>
      </c>
      <c r="D11" s="1" t="s">
        <v>16</v>
      </c>
      <c r="E11" s="1" t="s">
        <v>11</v>
      </c>
      <c r="F11" s="1">
        <v>672381</v>
      </c>
      <c r="G11" s="4">
        <v>184.69</v>
      </c>
      <c r="H11" s="10">
        <f t="shared" si="0"/>
        <v>3.6013845644052194</v>
      </c>
      <c r="I11" s="2">
        <v>0.898</v>
      </c>
      <c r="J11" s="1" t="s">
        <v>17</v>
      </c>
      <c r="K11" s="1" t="s">
        <v>11</v>
      </c>
      <c r="L11" s="1">
        <v>647716</v>
      </c>
      <c r="M11" s="4">
        <v>185.89</v>
      </c>
      <c r="N11" s="10">
        <f t="shared" si="1"/>
        <v>3.9377036720641247</v>
      </c>
      <c r="O11" s="2">
        <v>0.934</v>
      </c>
      <c r="P11" s="1" t="s">
        <v>10</v>
      </c>
      <c r="Q11" s="1" t="s">
        <v>11</v>
      </c>
      <c r="R11" s="1">
        <v>672391</v>
      </c>
      <c r="S11" s="4">
        <v>187.56</v>
      </c>
      <c r="T11" s="10">
        <f t="shared" si="2"/>
        <v>4.059096474728087</v>
      </c>
    </row>
    <row r="12" spans="1:20" ht="21" customHeight="1">
      <c r="A12" s="25" t="s">
        <v>5</v>
      </c>
      <c r="B12" s="16">
        <v>38590</v>
      </c>
      <c r="C12" s="2">
        <v>0.737</v>
      </c>
      <c r="D12" s="1" t="s">
        <v>16</v>
      </c>
      <c r="E12" s="1" t="s">
        <v>11</v>
      </c>
      <c r="F12" s="1">
        <v>672386</v>
      </c>
      <c r="G12" s="4">
        <v>183.95</v>
      </c>
      <c r="H12" s="10">
        <f t="shared" si="0"/>
        <v>3.265806259309595</v>
      </c>
      <c r="I12" s="2">
        <v>1.03</v>
      </c>
      <c r="J12" s="1" t="s">
        <v>17</v>
      </c>
      <c r="K12" s="1" t="s">
        <v>11</v>
      </c>
      <c r="L12" s="1">
        <v>648581</v>
      </c>
      <c r="M12" s="4">
        <v>185.83</v>
      </c>
      <c r="N12" s="10">
        <f t="shared" si="1"/>
        <v>4.517978076736802</v>
      </c>
      <c r="O12" s="2">
        <v>0.818</v>
      </c>
      <c r="P12" s="1" t="s">
        <v>10</v>
      </c>
      <c r="Q12" s="1" t="s">
        <v>11</v>
      </c>
      <c r="R12" s="1">
        <v>672396</v>
      </c>
      <c r="S12" s="4">
        <v>187.18</v>
      </c>
      <c r="T12" s="10">
        <f t="shared" si="2"/>
        <v>3.5621859151618764</v>
      </c>
    </row>
    <row r="13" spans="1:20" ht="21" customHeight="1">
      <c r="A13" s="25" t="s">
        <v>5</v>
      </c>
      <c r="B13" s="16">
        <v>38596</v>
      </c>
      <c r="C13" s="2">
        <v>0.71</v>
      </c>
      <c r="D13" s="1" t="s">
        <v>16</v>
      </c>
      <c r="E13" s="1" t="s">
        <v>11</v>
      </c>
      <c r="F13" s="1">
        <v>581141</v>
      </c>
      <c r="G13" s="4">
        <v>183.95</v>
      </c>
      <c r="H13" s="10">
        <f t="shared" si="0"/>
        <v>3.1461634248437074</v>
      </c>
      <c r="I13" s="2">
        <v>0.805</v>
      </c>
      <c r="J13" s="1" t="s">
        <v>17</v>
      </c>
      <c r="K13" s="1" t="s">
        <v>11</v>
      </c>
      <c r="L13" s="1">
        <v>648586</v>
      </c>
      <c r="M13" s="4">
        <v>186.22</v>
      </c>
      <c r="N13" s="10">
        <f t="shared" si="1"/>
        <v>3.523646069165504</v>
      </c>
      <c r="O13" s="2">
        <v>0.77</v>
      </c>
      <c r="P13" s="1" t="s">
        <v>10</v>
      </c>
      <c r="Q13" s="1" t="s">
        <v>11</v>
      </c>
      <c r="R13" s="1">
        <v>581171</v>
      </c>
      <c r="S13" s="4">
        <v>186.98</v>
      </c>
      <c r="T13" s="10">
        <f t="shared" si="2"/>
        <v>3.356744539522944</v>
      </c>
    </row>
    <row r="14" spans="1:20" ht="21" customHeight="1">
      <c r="A14" s="25" t="s">
        <v>5</v>
      </c>
      <c r="B14" s="16">
        <v>38602</v>
      </c>
      <c r="C14" s="2">
        <v>0.629</v>
      </c>
      <c r="D14" s="1" t="s">
        <v>16</v>
      </c>
      <c r="E14" s="1" t="s">
        <v>11</v>
      </c>
      <c r="F14" s="1">
        <v>581141</v>
      </c>
      <c r="G14" s="4">
        <v>184.42</v>
      </c>
      <c r="H14" s="10">
        <f t="shared" si="0"/>
        <v>2.780131568159636</v>
      </c>
      <c r="I14" s="2">
        <v>0.864</v>
      </c>
      <c r="J14" s="1" t="s">
        <v>17</v>
      </c>
      <c r="K14" s="1" t="s">
        <v>11</v>
      </c>
      <c r="L14" s="1">
        <v>581191</v>
      </c>
      <c r="M14" s="4">
        <v>186.27</v>
      </c>
      <c r="N14" s="10">
        <f t="shared" si="1"/>
        <v>3.780885707843453</v>
      </c>
      <c r="O14" s="2">
        <v>0.836</v>
      </c>
      <c r="P14" s="1" t="s">
        <v>10</v>
      </c>
      <c r="Q14" s="1" t="s">
        <v>11</v>
      </c>
      <c r="R14" s="1">
        <v>581176</v>
      </c>
      <c r="S14" s="4">
        <v>186.68</v>
      </c>
      <c r="T14" s="10">
        <f t="shared" si="2"/>
        <v>3.6503222584101134</v>
      </c>
    </row>
    <row r="15" spans="1:20" ht="21" customHeight="1">
      <c r="A15" s="25" t="s">
        <v>5</v>
      </c>
      <c r="B15" s="16">
        <v>38608</v>
      </c>
      <c r="C15" s="2">
        <v>0.956</v>
      </c>
      <c r="D15" s="1" t="s">
        <v>16</v>
      </c>
      <c r="E15" s="1" t="s">
        <v>11</v>
      </c>
      <c r="F15" s="1">
        <v>581181</v>
      </c>
      <c r="G15" s="4">
        <v>184.24</v>
      </c>
      <c r="H15" s="10">
        <f t="shared" si="0"/>
        <v>4.229574594007816</v>
      </c>
      <c r="I15" s="2">
        <v>1.29</v>
      </c>
      <c r="J15" s="1" t="s">
        <v>17</v>
      </c>
      <c r="K15" s="1" t="s">
        <v>11</v>
      </c>
      <c r="L15" s="1">
        <v>581196</v>
      </c>
      <c r="M15" s="4">
        <v>185.66</v>
      </c>
      <c r="N15" s="10">
        <f t="shared" si="1"/>
        <v>5.663619724227082</v>
      </c>
      <c r="O15" s="2">
        <v>1.13</v>
      </c>
      <c r="P15" s="1" t="s">
        <v>10</v>
      </c>
      <c r="Q15" s="1" t="s">
        <v>11</v>
      </c>
      <c r="R15" s="1">
        <v>581151</v>
      </c>
      <c r="S15" s="4">
        <v>187.41</v>
      </c>
      <c r="T15" s="10">
        <f t="shared" si="2"/>
        <v>4.914828909876741</v>
      </c>
    </row>
    <row r="16" spans="1:20" ht="21" customHeight="1">
      <c r="A16" s="25" t="s">
        <v>5</v>
      </c>
      <c r="B16" s="16">
        <v>38614</v>
      </c>
      <c r="C16" s="2">
        <v>0.747</v>
      </c>
      <c r="D16" s="1" t="s">
        <v>16</v>
      </c>
      <c r="E16" s="1" t="s">
        <v>11</v>
      </c>
      <c r="F16" s="1">
        <v>581186</v>
      </c>
      <c r="G16" s="4">
        <v>184.5</v>
      </c>
      <c r="H16" s="10">
        <f t="shared" si="0"/>
        <v>3.3002508585365855</v>
      </c>
      <c r="I16" s="2">
        <v>0.856</v>
      </c>
      <c r="J16" s="1" t="s">
        <v>17</v>
      </c>
      <c r="K16" s="1" t="s">
        <v>11</v>
      </c>
      <c r="L16" s="1">
        <v>581011</v>
      </c>
      <c r="M16" s="4">
        <v>185.82</v>
      </c>
      <c r="N16" s="10">
        <f t="shared" si="1"/>
        <v>3.7549488924765906</v>
      </c>
      <c r="O16" s="2">
        <v>0.745</v>
      </c>
      <c r="P16" s="1" t="s">
        <v>10</v>
      </c>
      <c r="Q16" s="1" t="s">
        <v>11</v>
      </c>
      <c r="R16" s="1">
        <v>581156</v>
      </c>
      <c r="S16" s="4">
        <v>187.51</v>
      </c>
      <c r="T16" s="10">
        <f t="shared" si="2"/>
        <v>3.2385794837608666</v>
      </c>
    </row>
    <row r="17" spans="1:20" ht="21" customHeight="1">
      <c r="A17" s="25" t="s">
        <v>5</v>
      </c>
      <c r="B17" s="16">
        <v>38620</v>
      </c>
      <c r="C17" s="2">
        <v>0.411</v>
      </c>
      <c r="D17" s="1" t="s">
        <v>16</v>
      </c>
      <c r="E17" s="1" t="s">
        <v>11</v>
      </c>
      <c r="F17" s="1">
        <v>561481</v>
      </c>
      <c r="G17" s="4">
        <v>184.08</v>
      </c>
      <c r="H17" s="10">
        <f t="shared" si="0"/>
        <v>1.819943634289439</v>
      </c>
      <c r="I17" s="2">
        <v>0.571</v>
      </c>
      <c r="J17" s="1" t="s">
        <v>17</v>
      </c>
      <c r="K17" s="1" t="s">
        <v>11</v>
      </c>
      <c r="L17" s="1">
        <v>581016</v>
      </c>
      <c r="M17" s="4">
        <v>186.21</v>
      </c>
      <c r="N17" s="10">
        <f t="shared" si="1"/>
        <v>2.49951547285323</v>
      </c>
      <c r="O17" s="2">
        <v>0.437</v>
      </c>
      <c r="P17" s="1" t="s">
        <v>10</v>
      </c>
      <c r="Q17" s="1" t="s">
        <v>11</v>
      </c>
      <c r="R17" s="1">
        <v>561301</v>
      </c>
      <c r="S17" s="4">
        <v>187.15</v>
      </c>
      <c r="T17" s="10">
        <f t="shared" si="2"/>
        <v>1.9033310253807105</v>
      </c>
    </row>
    <row r="18" spans="1:20" ht="21" customHeight="1">
      <c r="A18" s="25" t="s">
        <v>5</v>
      </c>
      <c r="B18" s="16">
        <v>38626</v>
      </c>
      <c r="C18" s="2">
        <v>0.568</v>
      </c>
      <c r="D18" s="1" t="s">
        <v>16</v>
      </c>
      <c r="E18" s="1" t="s">
        <v>11</v>
      </c>
      <c r="F18" s="1">
        <v>561486</v>
      </c>
      <c r="G18" s="4">
        <v>184.75</v>
      </c>
      <c r="H18" s="10">
        <f t="shared" si="0"/>
        <v>2.506031987009472</v>
      </c>
      <c r="I18" s="2">
        <v>0.686</v>
      </c>
      <c r="J18" s="1" t="s">
        <v>17</v>
      </c>
      <c r="K18" s="1" t="s">
        <v>11</v>
      </c>
      <c r="L18" s="1">
        <v>658821</v>
      </c>
      <c r="M18" s="4">
        <v>186.5</v>
      </c>
      <c r="N18" s="10">
        <f t="shared" si="1"/>
        <v>2.9982510949061663</v>
      </c>
      <c r="O18" s="2">
        <v>0.713</v>
      </c>
      <c r="P18" s="1" t="s">
        <v>10</v>
      </c>
      <c r="Q18" s="1" t="s">
        <v>11</v>
      </c>
      <c r="R18" s="1">
        <v>561306</v>
      </c>
      <c r="S18" s="4">
        <v>187.02</v>
      </c>
      <c r="T18" s="10">
        <f t="shared" si="2"/>
        <v>3.1075934584536413</v>
      </c>
    </row>
    <row r="19" spans="1:20" ht="21" customHeight="1">
      <c r="A19" s="25" t="s">
        <v>5</v>
      </c>
      <c r="B19" s="16">
        <v>38632</v>
      </c>
      <c r="C19" s="2">
        <v>0.189</v>
      </c>
      <c r="D19" s="1" t="s">
        <v>16</v>
      </c>
      <c r="E19" s="1" t="s">
        <v>11</v>
      </c>
      <c r="F19" s="1">
        <v>658881</v>
      </c>
      <c r="G19" s="4">
        <v>184.06</v>
      </c>
      <c r="H19" s="10">
        <f t="shared" si="0"/>
        <v>0.836999325220037</v>
      </c>
      <c r="I19" s="2">
        <v>0.269</v>
      </c>
      <c r="J19" s="1" t="s">
        <v>17</v>
      </c>
      <c r="K19" s="1" t="s">
        <v>11</v>
      </c>
      <c r="L19" s="1">
        <v>658826</v>
      </c>
      <c r="M19" s="4">
        <v>185.83</v>
      </c>
      <c r="N19" s="10">
        <f t="shared" si="1"/>
        <v>1.1799379637302911</v>
      </c>
      <c r="O19" s="2">
        <v>0.353</v>
      </c>
      <c r="P19" s="1" t="s">
        <v>10</v>
      </c>
      <c r="Q19" s="1" t="s">
        <v>11</v>
      </c>
      <c r="R19" s="1">
        <v>561441</v>
      </c>
      <c r="S19" s="4">
        <v>187.39</v>
      </c>
      <c r="T19" s="10">
        <f t="shared" si="2"/>
        <v>1.5355042243449493</v>
      </c>
    </row>
    <row r="20" spans="1:20" ht="21" customHeight="1">
      <c r="A20" s="25" t="s">
        <v>5</v>
      </c>
      <c r="B20" s="16">
        <v>38638</v>
      </c>
      <c r="C20" s="2">
        <v>0.178</v>
      </c>
      <c r="D20" s="1" t="s">
        <v>16</v>
      </c>
      <c r="E20" s="1" t="s">
        <v>11</v>
      </c>
      <c r="F20" s="1">
        <v>658886</v>
      </c>
      <c r="G20" s="4">
        <v>184.28</v>
      </c>
      <c r="H20" s="10">
        <f t="shared" si="0"/>
        <v>0.7873439960929021</v>
      </c>
      <c r="I20" s="2">
        <v>0.229</v>
      </c>
      <c r="J20" s="1" t="s">
        <v>17</v>
      </c>
      <c r="K20" s="1" t="s">
        <v>11</v>
      </c>
      <c r="L20" s="1">
        <v>581001</v>
      </c>
      <c r="M20" s="4">
        <v>186.09</v>
      </c>
      <c r="N20" s="10">
        <f t="shared" si="1"/>
        <v>1.00307906819281</v>
      </c>
      <c r="O20" s="2">
        <v>0.199</v>
      </c>
      <c r="P20" s="1" t="s">
        <v>10</v>
      </c>
      <c r="Q20" s="1" t="s">
        <v>11</v>
      </c>
      <c r="R20" s="1">
        <v>561446</v>
      </c>
      <c r="S20" s="4">
        <v>186.91</v>
      </c>
      <c r="T20" s="10">
        <f t="shared" si="2"/>
        <v>0.8678471874164038</v>
      </c>
    </row>
    <row r="21" spans="1:20" ht="21" customHeight="1">
      <c r="A21" s="25" t="s">
        <v>5</v>
      </c>
      <c r="B21" s="16">
        <v>38644</v>
      </c>
      <c r="C21" s="2">
        <v>0.672</v>
      </c>
      <c r="D21" s="1" t="s">
        <v>16</v>
      </c>
      <c r="E21" s="1" t="s">
        <v>11</v>
      </c>
      <c r="F21" s="1">
        <v>561471</v>
      </c>
      <c r="G21" s="4">
        <v>184.48</v>
      </c>
      <c r="H21" s="10">
        <f t="shared" si="0"/>
        <v>2.969222237640937</v>
      </c>
      <c r="I21" s="2">
        <v>0.907</v>
      </c>
      <c r="J21" s="1" t="s">
        <v>17</v>
      </c>
      <c r="K21" s="1" t="s">
        <v>11</v>
      </c>
      <c r="L21" s="1">
        <v>581006</v>
      </c>
      <c r="M21" s="4">
        <v>185.68</v>
      </c>
      <c r="N21" s="10">
        <f t="shared" si="1"/>
        <v>3.9816664982766055</v>
      </c>
      <c r="O21" s="2">
        <v>0.674</v>
      </c>
      <c r="P21" s="1" t="s">
        <v>10</v>
      </c>
      <c r="Q21" s="1" t="s">
        <v>11</v>
      </c>
      <c r="R21" s="1">
        <v>581131</v>
      </c>
      <c r="S21" s="4">
        <v>186.98</v>
      </c>
      <c r="T21" s="10">
        <f t="shared" si="2"/>
        <v>2.938241324205798</v>
      </c>
    </row>
    <row r="22" spans="1:20" ht="21" customHeight="1">
      <c r="A22" s="25" t="s">
        <v>5</v>
      </c>
      <c r="B22" s="16">
        <v>38650</v>
      </c>
      <c r="C22" s="2">
        <v>0.113</v>
      </c>
      <c r="D22" s="1" t="s">
        <v>16</v>
      </c>
      <c r="E22" s="1" t="s">
        <v>11</v>
      </c>
      <c r="F22" s="1">
        <v>561476</v>
      </c>
      <c r="G22" s="4">
        <v>184.47</v>
      </c>
      <c r="H22" s="10">
        <f t="shared" si="0"/>
        <v>0.4993159245405758</v>
      </c>
      <c r="I22" s="2">
        <v>0.145</v>
      </c>
      <c r="J22" s="1" t="s">
        <v>17</v>
      </c>
      <c r="K22" s="1" t="s">
        <v>11</v>
      </c>
      <c r="L22" s="1">
        <v>561451</v>
      </c>
      <c r="M22" s="4">
        <v>186.81</v>
      </c>
      <c r="N22" s="10">
        <f t="shared" si="1"/>
        <v>0.6326894652320539</v>
      </c>
      <c r="O22" s="2">
        <v>0.127</v>
      </c>
      <c r="P22" s="1" t="s">
        <v>10</v>
      </c>
      <c r="Q22" s="1" t="s">
        <v>11</v>
      </c>
      <c r="R22" s="1">
        <v>581136</v>
      </c>
      <c r="S22" s="4">
        <v>187.28</v>
      </c>
      <c r="T22" s="10">
        <f t="shared" si="2"/>
        <v>0.5527580061939342</v>
      </c>
    </row>
    <row r="23" spans="1:20" ht="21" customHeight="1">
      <c r="A23" s="25" t="s">
        <v>5</v>
      </c>
      <c r="B23" s="16">
        <v>38656</v>
      </c>
      <c r="C23" s="2">
        <v>0.46</v>
      </c>
      <c r="D23" s="1" t="s">
        <v>16</v>
      </c>
      <c r="E23" s="1" t="s">
        <v>11</v>
      </c>
      <c r="F23" s="1">
        <v>658861</v>
      </c>
      <c r="G23" s="4">
        <v>184.33</v>
      </c>
      <c r="H23" s="10">
        <f t="shared" si="0"/>
        <v>2.034157283133511</v>
      </c>
      <c r="I23" s="2">
        <v>0.78</v>
      </c>
      <c r="J23" s="1" t="s">
        <v>17</v>
      </c>
      <c r="K23" s="1" t="s">
        <v>11</v>
      </c>
      <c r="L23" s="1">
        <v>561456</v>
      </c>
      <c r="M23" s="4">
        <v>186.13</v>
      </c>
      <c r="N23" s="10">
        <f t="shared" si="1"/>
        <v>3.4158669532047496</v>
      </c>
      <c r="O23" s="2">
        <v>0.541</v>
      </c>
      <c r="P23" s="1" t="s">
        <v>10</v>
      </c>
      <c r="Q23" s="1" t="s">
        <v>11</v>
      </c>
      <c r="R23" s="1">
        <v>661311</v>
      </c>
      <c r="S23" s="4">
        <v>187.62</v>
      </c>
      <c r="T23" s="10">
        <f t="shared" si="2"/>
        <v>2.3503950015989767</v>
      </c>
    </row>
    <row r="24" spans="1:20" ht="21" customHeight="1">
      <c r="A24" s="25" t="s">
        <v>5</v>
      </c>
      <c r="B24" s="16">
        <v>38662</v>
      </c>
      <c r="C24" s="2">
        <v>0.031</v>
      </c>
      <c r="D24" s="1" t="s">
        <v>16</v>
      </c>
      <c r="E24" s="1" t="s">
        <v>11</v>
      </c>
      <c r="F24" s="1">
        <v>658866</v>
      </c>
      <c r="G24" s="4">
        <v>184.5</v>
      </c>
      <c r="H24" s="10">
        <f t="shared" si="0"/>
        <v>0.13695820162601627</v>
      </c>
      <c r="I24" s="2">
        <v>0.61</v>
      </c>
      <c r="J24" s="1" t="s">
        <v>17</v>
      </c>
      <c r="K24" s="1" t="s">
        <v>11</v>
      </c>
      <c r="L24" s="1">
        <v>658841</v>
      </c>
      <c r="M24" s="4">
        <v>185.66</v>
      </c>
      <c r="N24" s="10">
        <f t="shared" si="1"/>
        <v>2.6781457610686203</v>
      </c>
      <c r="O24" s="2">
        <v>0.472</v>
      </c>
      <c r="P24" s="1" t="s">
        <v>10</v>
      </c>
      <c r="Q24" s="1" t="s">
        <v>11</v>
      </c>
      <c r="R24" s="1">
        <v>661316</v>
      </c>
      <c r="S24" s="4">
        <v>187.69</v>
      </c>
      <c r="T24" s="10">
        <f t="shared" si="2"/>
        <v>2.049857096275774</v>
      </c>
    </row>
    <row r="25" spans="1:20" ht="21" customHeight="1">
      <c r="A25" s="25" t="s">
        <v>5</v>
      </c>
      <c r="B25" s="16">
        <v>38668</v>
      </c>
      <c r="C25" s="2">
        <v>0.426</v>
      </c>
      <c r="D25" s="1" t="s">
        <v>16</v>
      </c>
      <c r="E25" s="1" t="s">
        <v>11</v>
      </c>
      <c r="F25" s="1">
        <v>658851</v>
      </c>
      <c r="G25" s="4">
        <v>184.55</v>
      </c>
      <c r="H25" s="10">
        <f t="shared" si="0"/>
        <v>1.8815608626388511</v>
      </c>
      <c r="I25" s="2">
        <v>0.72</v>
      </c>
      <c r="J25" s="1" t="s">
        <v>17</v>
      </c>
      <c r="K25" s="1" t="s">
        <v>11</v>
      </c>
      <c r="L25" s="1">
        <v>658846</v>
      </c>
      <c r="M25" s="4">
        <v>186.67</v>
      </c>
      <c r="N25" s="10">
        <f t="shared" si="1"/>
        <v>3.1439866288102</v>
      </c>
      <c r="O25" s="2">
        <v>0.428</v>
      </c>
      <c r="P25" s="1" t="s">
        <v>10</v>
      </c>
      <c r="Q25" s="1" t="s">
        <v>11</v>
      </c>
      <c r="R25" s="1">
        <v>658891</v>
      </c>
      <c r="S25" s="4">
        <v>187.57</v>
      </c>
      <c r="T25" s="10">
        <f t="shared" si="2"/>
        <v>1.859957890920723</v>
      </c>
    </row>
    <row r="26" spans="1:20" ht="21" customHeight="1">
      <c r="A26" s="25" t="s">
        <v>5</v>
      </c>
      <c r="B26" s="16">
        <v>38674</v>
      </c>
      <c r="C26" s="2">
        <v>0.239</v>
      </c>
      <c r="D26" s="1" t="s">
        <v>16</v>
      </c>
      <c r="E26" s="1" t="s">
        <v>11</v>
      </c>
      <c r="F26" s="1">
        <v>658856</v>
      </c>
      <c r="G26" s="4">
        <v>184.83</v>
      </c>
      <c r="H26" s="10">
        <f t="shared" si="0"/>
        <v>1.0540183184547962</v>
      </c>
      <c r="I26" s="2">
        <v>0.488</v>
      </c>
      <c r="J26" s="1" t="s">
        <v>17</v>
      </c>
      <c r="K26" s="1" t="s">
        <v>11</v>
      </c>
      <c r="L26" s="1">
        <v>661301</v>
      </c>
      <c r="M26" s="4">
        <v>186.15</v>
      </c>
      <c r="N26" s="10">
        <f t="shared" si="1"/>
        <v>2.136876892828364</v>
      </c>
      <c r="O26" s="2">
        <v>0.266</v>
      </c>
      <c r="P26" s="1" t="s">
        <v>10</v>
      </c>
      <c r="Q26" s="1" t="s">
        <v>11</v>
      </c>
      <c r="R26" s="1">
        <v>658896</v>
      </c>
      <c r="S26" s="4">
        <v>187.94</v>
      </c>
      <c r="T26" s="10">
        <f t="shared" si="2"/>
        <v>1.153679393423433</v>
      </c>
    </row>
    <row r="27" spans="1:20" ht="21" customHeight="1">
      <c r="A27" s="25" t="s">
        <v>5</v>
      </c>
      <c r="B27" s="16">
        <v>38680</v>
      </c>
      <c r="C27" s="2">
        <v>0.185</v>
      </c>
      <c r="D27" s="1" t="s">
        <v>16</v>
      </c>
      <c r="E27" s="1" t="s">
        <v>11</v>
      </c>
      <c r="F27" s="1">
        <v>658901</v>
      </c>
      <c r="G27" s="4">
        <v>184.55</v>
      </c>
      <c r="H27" s="10">
        <f t="shared" si="0"/>
        <v>0.8171097642915198</v>
      </c>
      <c r="I27" s="2">
        <v>0.293</v>
      </c>
      <c r="J27" s="1" t="s">
        <v>17</v>
      </c>
      <c r="K27" s="1" t="s">
        <v>11</v>
      </c>
      <c r="L27" s="1">
        <v>661306</v>
      </c>
      <c r="M27" s="4">
        <v>186.69</v>
      </c>
      <c r="N27" s="10">
        <f t="shared" si="1"/>
        <v>1.2792908275751245</v>
      </c>
      <c r="O27" s="2">
        <v>0.181</v>
      </c>
      <c r="P27" s="1" t="s">
        <v>10</v>
      </c>
      <c r="Q27" s="1" t="s">
        <v>11</v>
      </c>
      <c r="R27" s="1">
        <v>559241</v>
      </c>
      <c r="S27" s="4">
        <v>187.8</v>
      </c>
      <c r="T27" s="10">
        <f t="shared" si="2"/>
        <v>0.7856076581469648</v>
      </c>
    </row>
    <row r="28" spans="1:20" ht="21" customHeight="1">
      <c r="A28" s="25" t="s">
        <v>5</v>
      </c>
      <c r="B28" s="16">
        <v>38686</v>
      </c>
      <c r="C28" s="2">
        <v>0.231</v>
      </c>
      <c r="D28" s="1" t="s">
        <v>16</v>
      </c>
      <c r="E28" s="1" t="s">
        <v>11</v>
      </c>
      <c r="F28" s="1">
        <v>658906</v>
      </c>
      <c r="G28" s="4">
        <v>184.58</v>
      </c>
      <c r="H28" s="10">
        <f t="shared" si="0"/>
        <v>1.0201171752085816</v>
      </c>
      <c r="I28" s="2">
        <v>0.32</v>
      </c>
      <c r="J28" s="1" t="s">
        <v>17</v>
      </c>
      <c r="K28" s="1" t="s">
        <v>11</v>
      </c>
      <c r="L28" s="1">
        <v>561491</v>
      </c>
      <c r="M28" s="4">
        <v>186</v>
      </c>
      <c r="N28" s="10">
        <f t="shared" si="1"/>
        <v>1.4023607741935484</v>
      </c>
      <c r="O28" s="2">
        <v>0.257</v>
      </c>
      <c r="P28" s="1" t="s">
        <v>10</v>
      </c>
      <c r="Q28" s="1" t="s">
        <v>11</v>
      </c>
      <c r="R28" s="1">
        <v>559246</v>
      </c>
      <c r="S28" s="4">
        <v>187.42</v>
      </c>
      <c r="T28" s="10">
        <f t="shared" si="2"/>
        <v>1.1177377302315656</v>
      </c>
    </row>
    <row r="29" spans="1:20" ht="21" customHeight="1">
      <c r="A29" s="25" t="s">
        <v>5</v>
      </c>
      <c r="B29" s="16">
        <v>38692</v>
      </c>
      <c r="C29" s="2">
        <v>0.201</v>
      </c>
      <c r="D29" s="1" t="s">
        <v>16</v>
      </c>
      <c r="E29" s="1" t="s">
        <v>11</v>
      </c>
      <c r="F29" s="1">
        <v>731081</v>
      </c>
      <c r="G29" s="4">
        <v>184.61</v>
      </c>
      <c r="H29" s="10">
        <f t="shared" si="0"/>
        <v>0.8874901803802611</v>
      </c>
      <c r="I29" s="2">
        <v>0.29</v>
      </c>
      <c r="J29" s="1" t="s">
        <v>17</v>
      </c>
      <c r="K29" s="1" t="s">
        <v>11</v>
      </c>
      <c r="L29" s="1">
        <v>731021</v>
      </c>
      <c r="M29" s="4">
        <v>186.75</v>
      </c>
      <c r="N29" s="10">
        <f t="shared" si="1"/>
        <v>1.2657854779116466</v>
      </c>
      <c r="O29" s="2">
        <v>0.26</v>
      </c>
      <c r="P29" s="1" t="s">
        <v>10</v>
      </c>
      <c r="Q29" s="1" t="s">
        <v>11</v>
      </c>
      <c r="R29" s="1">
        <v>561461</v>
      </c>
      <c r="S29" s="4">
        <v>188</v>
      </c>
      <c r="T29" s="10">
        <f t="shared" si="2"/>
        <v>1.127296659574468</v>
      </c>
    </row>
    <row r="30" spans="1:20" ht="21" customHeight="1">
      <c r="A30" s="25" t="s">
        <v>5</v>
      </c>
      <c r="B30" s="16">
        <v>38698</v>
      </c>
      <c r="C30" s="2">
        <v>0.268</v>
      </c>
      <c r="D30" s="1" t="s">
        <v>16</v>
      </c>
      <c r="E30" s="1" t="s">
        <v>11</v>
      </c>
      <c r="F30" s="1">
        <v>731086</v>
      </c>
      <c r="G30" s="4">
        <v>184.49</v>
      </c>
      <c r="H30" s="10">
        <f t="shared" si="0"/>
        <v>1.1840899214049543</v>
      </c>
      <c r="I30" s="2">
        <v>0.315</v>
      </c>
      <c r="J30" s="1" t="s">
        <v>17</v>
      </c>
      <c r="K30" s="1" t="s">
        <v>11</v>
      </c>
      <c r="L30" s="1">
        <v>731026</v>
      </c>
      <c r="M30" s="4">
        <v>186.41</v>
      </c>
      <c r="N30" s="10">
        <f t="shared" si="1"/>
        <v>1.3774126549004881</v>
      </c>
      <c r="O30" s="2">
        <v>0.232</v>
      </c>
      <c r="P30" s="1" t="s">
        <v>10</v>
      </c>
      <c r="Q30" s="1" t="s">
        <v>11</v>
      </c>
      <c r="R30" s="1">
        <v>561466</v>
      </c>
      <c r="S30" s="4">
        <v>187.52</v>
      </c>
      <c r="T30" s="10">
        <f t="shared" si="2"/>
        <v>1.0084702986348122</v>
      </c>
    </row>
    <row r="31" spans="1:20" ht="21" customHeight="1">
      <c r="A31" s="25" t="s">
        <v>5</v>
      </c>
      <c r="B31" s="16">
        <v>38704</v>
      </c>
      <c r="C31" s="2">
        <v>0.404</v>
      </c>
      <c r="D31" s="1" t="s">
        <v>16</v>
      </c>
      <c r="E31" s="1" t="s">
        <v>11</v>
      </c>
      <c r="F31" s="1">
        <v>728951</v>
      </c>
      <c r="G31" s="4">
        <v>184.86</v>
      </c>
      <c r="H31" s="10">
        <f t="shared" si="0"/>
        <v>1.7813987276858165</v>
      </c>
      <c r="I31" s="2">
        <v>0.693</v>
      </c>
      <c r="J31" s="1" t="s">
        <v>17</v>
      </c>
      <c r="K31" s="1" t="s">
        <v>11</v>
      </c>
      <c r="L31" s="1">
        <v>731591</v>
      </c>
      <c r="M31" s="4">
        <v>186.4</v>
      </c>
      <c r="N31" s="10">
        <f t="shared" si="1"/>
        <v>3.0304704109442056</v>
      </c>
      <c r="O31" s="2">
        <v>0.4</v>
      </c>
      <c r="P31" s="1" t="s">
        <v>10</v>
      </c>
      <c r="Q31" s="1" t="s">
        <v>11</v>
      </c>
      <c r="R31" s="1">
        <v>731061</v>
      </c>
      <c r="S31" s="4">
        <v>187.69</v>
      </c>
      <c r="T31" s="10">
        <f t="shared" si="2"/>
        <v>1.7371670307421814</v>
      </c>
    </row>
    <row r="32" spans="1:20" ht="21" customHeight="1">
      <c r="A32" s="25" t="s">
        <v>5</v>
      </c>
      <c r="B32" s="16">
        <v>38710</v>
      </c>
      <c r="C32" s="2">
        <v>0.572</v>
      </c>
      <c r="D32" s="1" t="s">
        <v>16</v>
      </c>
      <c r="E32" s="1" t="s">
        <v>11</v>
      </c>
      <c r="F32" s="1">
        <v>728956</v>
      </c>
      <c r="G32" s="4">
        <v>184.46</v>
      </c>
      <c r="H32" s="10">
        <f t="shared" si="0"/>
        <v>2.5276477198308576</v>
      </c>
      <c r="I32" s="2">
        <v>0.858</v>
      </c>
      <c r="J32" s="1" t="s">
        <v>17</v>
      </c>
      <c r="K32" s="1" t="s">
        <v>11</v>
      </c>
      <c r="L32" s="1">
        <v>731596</v>
      </c>
      <c r="M32" s="4">
        <v>186.46</v>
      </c>
      <c r="N32" s="10">
        <f t="shared" si="1"/>
        <v>3.750803644749544</v>
      </c>
      <c r="O32" s="2">
        <v>0.492</v>
      </c>
      <c r="P32" s="1" t="s">
        <v>10</v>
      </c>
      <c r="Q32" s="1" t="s">
        <v>11</v>
      </c>
      <c r="R32" s="1">
        <v>731066</v>
      </c>
      <c r="S32" s="4">
        <v>187.73</v>
      </c>
      <c r="T32" s="10">
        <f t="shared" si="2"/>
        <v>2.1362601736536515</v>
      </c>
    </row>
    <row r="33" spans="1:20" ht="21" customHeight="1">
      <c r="A33" s="25" t="s">
        <v>5</v>
      </c>
      <c r="B33" s="16">
        <v>38716</v>
      </c>
      <c r="C33" s="2">
        <v>0.218</v>
      </c>
      <c r="D33" s="1" t="s">
        <v>16</v>
      </c>
      <c r="E33" s="1" t="s">
        <v>11</v>
      </c>
      <c r="F33" s="1">
        <v>559261</v>
      </c>
      <c r="G33" s="4">
        <v>184.71</v>
      </c>
      <c r="H33" s="10">
        <f t="shared" si="0"/>
        <v>0.9620304239077473</v>
      </c>
      <c r="I33" s="2">
        <v>0.367</v>
      </c>
      <c r="J33" s="1" t="s">
        <v>17</v>
      </c>
      <c r="K33" s="1" t="s">
        <v>11</v>
      </c>
      <c r="L33" s="1">
        <v>728721</v>
      </c>
      <c r="M33" s="4">
        <v>186.69</v>
      </c>
      <c r="N33" s="10">
        <f t="shared" si="1"/>
        <v>1.6023881696930742</v>
      </c>
      <c r="O33" s="2">
        <v>0.227</v>
      </c>
      <c r="P33" s="1" t="s">
        <v>10</v>
      </c>
      <c r="Q33" s="1" t="s">
        <v>11</v>
      </c>
      <c r="R33" s="1">
        <v>559251</v>
      </c>
      <c r="S33" s="4">
        <v>187.71</v>
      </c>
      <c r="T33" s="10">
        <f t="shared" si="2"/>
        <v>0.9857372510787917</v>
      </c>
    </row>
    <row r="34" spans="1:20" ht="21" customHeight="1">
      <c r="A34" s="25" t="s">
        <v>5</v>
      </c>
      <c r="B34" s="16">
        <v>38722</v>
      </c>
      <c r="C34" s="2">
        <v>0.223</v>
      </c>
      <c r="D34" s="1" t="s">
        <v>16</v>
      </c>
      <c r="E34" s="1" t="s">
        <v>11</v>
      </c>
      <c r="F34" s="1">
        <v>559266</v>
      </c>
      <c r="G34" s="4">
        <v>184.77</v>
      </c>
      <c r="H34" s="10">
        <f t="shared" si="0"/>
        <v>0.9837757785354766</v>
      </c>
      <c r="I34" s="2">
        <v>0.284</v>
      </c>
      <c r="J34" s="1" t="s">
        <v>17</v>
      </c>
      <c r="K34" s="1" t="s">
        <v>11</v>
      </c>
      <c r="L34" s="1">
        <v>728726</v>
      </c>
      <c r="M34" s="4">
        <v>186.61</v>
      </c>
      <c r="N34" s="10">
        <f t="shared" si="1"/>
        <v>1.2405267927763786</v>
      </c>
      <c r="O34" s="2">
        <v>0.193</v>
      </c>
      <c r="P34" s="1" t="s">
        <v>10</v>
      </c>
      <c r="Q34" s="1" t="s">
        <v>11</v>
      </c>
      <c r="R34" s="1">
        <v>559256</v>
      </c>
      <c r="S34" s="4">
        <v>187.28</v>
      </c>
      <c r="T34" s="10">
        <f t="shared" si="2"/>
        <v>0.8400180724049551</v>
      </c>
    </row>
    <row r="35" spans="1:20" ht="21" customHeight="1">
      <c r="A35" s="25" t="s">
        <v>5</v>
      </c>
      <c r="B35" s="16">
        <v>38728</v>
      </c>
      <c r="C35" s="2">
        <v>0.388</v>
      </c>
      <c r="D35" s="1" t="s">
        <v>16</v>
      </c>
      <c r="E35" s="1" t="s">
        <v>11</v>
      </c>
      <c r="F35" s="1">
        <v>710381</v>
      </c>
      <c r="G35" s="4">
        <v>184.36</v>
      </c>
      <c r="H35" s="10">
        <f t="shared" si="0"/>
        <v>1.715488249077891</v>
      </c>
      <c r="I35" s="2">
        <v>0.43</v>
      </c>
      <c r="J35" s="1" t="s">
        <v>17</v>
      </c>
      <c r="K35" s="1" t="s">
        <v>11</v>
      </c>
      <c r="L35" s="1">
        <v>710461</v>
      </c>
      <c r="M35" s="4">
        <v>186.18</v>
      </c>
      <c r="N35" s="10">
        <f t="shared" si="1"/>
        <v>1.8826004189494039</v>
      </c>
      <c r="O35" s="2">
        <v>0.322</v>
      </c>
      <c r="P35" s="1" t="s">
        <v>10</v>
      </c>
      <c r="Q35" s="1" t="s">
        <v>11</v>
      </c>
      <c r="R35" s="1">
        <v>557891</v>
      </c>
      <c r="S35" s="4">
        <v>187.87</v>
      </c>
      <c r="T35" s="10">
        <f t="shared" si="2"/>
        <v>1.3970796210145313</v>
      </c>
    </row>
    <row r="36" spans="1:20" ht="21" customHeight="1">
      <c r="A36" s="25" t="s">
        <v>5</v>
      </c>
      <c r="B36" s="16">
        <v>38734</v>
      </c>
      <c r="C36" s="2">
        <v>0.264</v>
      </c>
      <c r="D36" s="1" t="s">
        <v>16</v>
      </c>
      <c r="E36" s="1" t="s">
        <v>11</v>
      </c>
      <c r="F36" s="1">
        <v>710386</v>
      </c>
      <c r="G36" s="4">
        <v>184.59</v>
      </c>
      <c r="H36" s="10">
        <f t="shared" si="0"/>
        <v>1.1657850414431985</v>
      </c>
      <c r="I36" s="2">
        <v>0.437</v>
      </c>
      <c r="J36" s="1" t="s">
        <v>17</v>
      </c>
      <c r="K36" s="1" t="s">
        <v>11</v>
      </c>
      <c r="L36" s="1">
        <v>710466</v>
      </c>
      <c r="M36" s="4">
        <v>186.45</v>
      </c>
      <c r="N36" s="10">
        <f t="shared" si="1"/>
        <v>1.910476810941271</v>
      </c>
      <c r="O36" s="2">
        <v>0.5</v>
      </c>
      <c r="P36" s="1" t="s">
        <v>10</v>
      </c>
      <c r="Q36" s="1" t="s">
        <v>11</v>
      </c>
      <c r="R36" s="1">
        <v>557896</v>
      </c>
      <c r="S36" s="4">
        <v>187.94</v>
      </c>
      <c r="T36" s="10">
        <f t="shared" si="2"/>
        <v>2.168570288389912</v>
      </c>
    </row>
    <row r="37" spans="1:20" ht="21" customHeight="1">
      <c r="A37" s="25" t="s">
        <v>5</v>
      </c>
      <c r="B37" s="16">
        <v>38740</v>
      </c>
      <c r="C37" s="2">
        <v>0.22</v>
      </c>
      <c r="D37" s="1" t="s">
        <v>16</v>
      </c>
      <c r="E37" s="1" t="s">
        <v>11</v>
      </c>
      <c r="F37" s="1">
        <v>710521</v>
      </c>
      <c r="G37" s="4">
        <v>184.76</v>
      </c>
      <c r="H37" s="10">
        <f t="shared" si="0"/>
        <v>0.9705936566356355</v>
      </c>
      <c r="I37" s="2">
        <v>0.315</v>
      </c>
      <c r="J37" s="1" t="s">
        <v>17</v>
      </c>
      <c r="K37" s="1" t="s">
        <v>11</v>
      </c>
      <c r="L37" s="1">
        <v>557871</v>
      </c>
      <c r="M37" s="4">
        <v>186.28</v>
      </c>
      <c r="N37" s="10">
        <f t="shared" si="1"/>
        <v>1.3783739156109083</v>
      </c>
      <c r="O37" s="2">
        <v>0.283</v>
      </c>
      <c r="P37" s="1" t="s">
        <v>10</v>
      </c>
      <c r="Q37" s="1" t="s">
        <v>11</v>
      </c>
      <c r="R37" s="1">
        <v>710501</v>
      </c>
      <c r="S37" s="4">
        <v>187.32</v>
      </c>
      <c r="T37" s="10">
        <f t="shared" si="2"/>
        <v>1.2314733215887252</v>
      </c>
    </row>
    <row r="38" spans="1:20" ht="21" customHeight="1">
      <c r="A38" s="25" t="s">
        <v>5</v>
      </c>
      <c r="B38" s="16">
        <v>38746</v>
      </c>
      <c r="C38" s="2">
        <v>0.44</v>
      </c>
      <c r="D38" s="1" t="s">
        <v>16</v>
      </c>
      <c r="E38" s="1" t="s">
        <v>11</v>
      </c>
      <c r="F38" s="1">
        <v>710526</v>
      </c>
      <c r="G38" s="4">
        <v>184.19</v>
      </c>
      <c r="H38" s="10">
        <f t="shared" si="0"/>
        <v>1.947194570823606</v>
      </c>
      <c r="I38" s="2">
        <v>0.577</v>
      </c>
      <c r="J38" s="1" t="s">
        <v>17</v>
      </c>
      <c r="K38" s="1" t="s">
        <v>11</v>
      </c>
      <c r="L38" s="1">
        <v>557876</v>
      </c>
      <c r="M38" s="4">
        <v>186.12</v>
      </c>
      <c r="N38" s="10">
        <f t="shared" si="1"/>
        <v>2.527001447453256</v>
      </c>
      <c r="O38" s="2">
        <v>0.428</v>
      </c>
      <c r="P38" s="1" t="s">
        <v>10</v>
      </c>
      <c r="Q38" s="1" t="s">
        <v>11</v>
      </c>
      <c r="R38" s="1">
        <v>710506</v>
      </c>
      <c r="S38" s="4">
        <v>187.52</v>
      </c>
      <c r="T38" s="10">
        <f t="shared" si="2"/>
        <v>1.860453826791809</v>
      </c>
    </row>
    <row r="39" spans="8:20" ht="21" customHeight="1">
      <c r="H39" s="23"/>
      <c r="N39" s="23"/>
      <c r="T39" s="23"/>
    </row>
    <row r="40" spans="5:20" ht="21" customHeight="1">
      <c r="E40" s="29" t="s">
        <v>20</v>
      </c>
      <c r="F40" s="29"/>
      <c r="G40" s="29"/>
      <c r="H40" s="17">
        <f>MIN(H4:H38)</f>
        <v>0.13695820162601627</v>
      </c>
      <c r="N40" s="17">
        <f>MIN(N4:N38)</f>
        <v>0.6326894652320539</v>
      </c>
      <c r="T40" s="17">
        <f>MIN(T4:T38)</f>
        <v>0.5527580061939342</v>
      </c>
    </row>
    <row r="41" spans="5:20" ht="21" customHeight="1">
      <c r="E41" s="29" t="s">
        <v>21</v>
      </c>
      <c r="F41" s="29"/>
      <c r="G41" s="29"/>
      <c r="H41" s="17">
        <f>MAX(H4:H38)</f>
        <v>7.448781967568741</v>
      </c>
      <c r="N41" s="17">
        <f>MAX(N4:N38)</f>
        <v>8.613652989147953</v>
      </c>
      <c r="T41" s="17">
        <f>MAX(T4:T38)</f>
        <v>7.209690474866309</v>
      </c>
    </row>
    <row r="42" spans="5:20" ht="21" customHeight="1">
      <c r="E42" s="29" t="s">
        <v>22</v>
      </c>
      <c r="F42" s="29"/>
      <c r="G42" s="29"/>
      <c r="H42" s="17">
        <f>MEDIAN(H4:H38)</f>
        <v>1.947194570823606</v>
      </c>
      <c r="N42" s="17">
        <f>MEDIAN(N4:N38)</f>
        <v>3.0304704109442056</v>
      </c>
      <c r="T42" s="17">
        <f>MEDIAN(T4:T38)</f>
        <v>2.1362601736536515</v>
      </c>
    </row>
    <row r="43" spans="5:20" ht="21" customHeight="1">
      <c r="E43" s="29" t="s">
        <v>23</v>
      </c>
      <c r="F43" s="29"/>
      <c r="G43" s="29"/>
      <c r="H43" s="17">
        <f>AVERAGE(H4:H38)</f>
        <v>2.450487771157993</v>
      </c>
      <c r="N43" s="17">
        <f>AVERAGE(N4:N38)</f>
        <v>3.2342506386106282</v>
      </c>
      <c r="T43" s="17">
        <f>AVERAGE(T4:T38)</f>
        <v>2.672337954810086</v>
      </c>
    </row>
    <row r="44" spans="5:20" ht="21" customHeight="1">
      <c r="E44" s="30" t="s">
        <v>29</v>
      </c>
      <c r="F44" s="29"/>
      <c r="G44" s="29"/>
      <c r="H44" s="17">
        <f>STDEV(H4:H38)</f>
        <v>1.7786904556601257</v>
      </c>
      <c r="N44" s="17">
        <f>STDEV(N4:N38)</f>
        <v>1.9595942415097491</v>
      </c>
      <c r="T44" s="17">
        <f>STDEV(T4:T38)</f>
        <v>1.730325927294333</v>
      </c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mergeCells count="9">
    <mergeCell ref="E44:G44"/>
    <mergeCell ref="E40:G40"/>
    <mergeCell ref="E41:G41"/>
    <mergeCell ref="E42:G42"/>
    <mergeCell ref="E43:G43"/>
    <mergeCell ref="A1:T1"/>
    <mergeCell ref="C2:H2"/>
    <mergeCell ref="I2:N2"/>
    <mergeCell ref="O2:T2"/>
  </mergeCells>
  <conditionalFormatting sqref="T3:T38 N3:N38 H3:H38">
    <cfRule type="cellIs" priority="1" dxfId="0" operator="equal" stopIfTrue="1">
      <formula>"""#VALUE!"""</formula>
    </cfRule>
  </conditionalFormatting>
  <conditionalFormatting sqref="O3:O38 I3:I38 C3:C38">
    <cfRule type="cellIs" priority="2" dxfId="1" operator="equal" stopIfTrue="1">
      <formula>"&lt;0.075"</formula>
    </cfRule>
    <cfRule type="cellIs" priority="3" dxfId="2" operator="equal" stopIfTrue="1">
      <formula>"&lt;0.150"</formula>
    </cfRule>
  </conditionalFormatting>
  <printOptions horizontalCentered="1"/>
  <pageMargins left="0.5" right="0.5" top="0.75" bottom="0.25" header="0" footer="0"/>
  <pageSetup fitToHeight="1" fitToWidth="1"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A1" sqref="A1:T3"/>
    </sheetView>
  </sheetViews>
  <sheetFormatPr defaultColWidth="9.140625" defaultRowHeight="12.75"/>
  <cols>
    <col min="1" max="1" width="23.28125" style="0" customWidth="1"/>
    <col min="2" max="2" width="14.28125" style="0" customWidth="1"/>
    <col min="3" max="3" width="14.8515625" style="0" customWidth="1"/>
    <col min="5" max="5" width="11.140625" style="0" customWidth="1"/>
    <col min="7" max="7" width="11.421875" style="0" customWidth="1"/>
    <col min="8" max="8" width="10.28125" style="0" customWidth="1"/>
    <col min="9" max="9" width="14.7109375" style="0" customWidth="1"/>
    <col min="11" max="11" width="11.00390625" style="0" customWidth="1"/>
    <col min="13" max="13" width="11.7109375" style="0" customWidth="1"/>
    <col min="14" max="14" width="10.140625" style="0" customWidth="1"/>
    <col min="15" max="15" width="14.28125" style="0" customWidth="1"/>
    <col min="17" max="17" width="12.140625" style="0" customWidth="1"/>
    <col min="18" max="18" width="9.421875" style="0" customWidth="1"/>
    <col min="19" max="19" width="10.57421875" style="0" customWidth="1"/>
    <col min="20" max="20" width="10.140625" style="0" customWidth="1"/>
  </cols>
  <sheetData>
    <row r="1" spans="1:20" ht="29.25" customHeight="1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30.75" customHeight="1">
      <c r="B2" s="6"/>
      <c r="C2" s="31" t="s">
        <v>26</v>
      </c>
      <c r="D2" s="32"/>
      <c r="E2" s="32"/>
      <c r="F2" s="32"/>
      <c r="G2" s="32"/>
      <c r="H2" s="32"/>
      <c r="I2" s="31" t="s">
        <v>27</v>
      </c>
      <c r="J2" s="32"/>
      <c r="K2" s="32"/>
      <c r="L2" s="32"/>
      <c r="M2" s="32"/>
      <c r="N2" s="32"/>
      <c r="O2" s="31" t="s">
        <v>28</v>
      </c>
      <c r="P2" s="32"/>
      <c r="Q2" s="32"/>
      <c r="R2" s="32"/>
      <c r="S2" s="32"/>
      <c r="T2" s="32"/>
    </row>
    <row r="3" spans="1:20" ht="25.5">
      <c r="A3" s="8" t="s">
        <v>2</v>
      </c>
      <c r="B3" s="8" t="s">
        <v>0</v>
      </c>
      <c r="C3" s="9" t="s">
        <v>19</v>
      </c>
      <c r="D3" s="8" t="s">
        <v>1</v>
      </c>
      <c r="E3" s="8" t="s">
        <v>3</v>
      </c>
      <c r="F3" s="8" t="s">
        <v>4</v>
      </c>
      <c r="G3" s="12" t="s">
        <v>24</v>
      </c>
      <c r="H3" s="8" t="s">
        <v>18</v>
      </c>
      <c r="I3" s="9" t="s">
        <v>19</v>
      </c>
      <c r="J3" s="8" t="s">
        <v>1</v>
      </c>
      <c r="K3" s="8" t="s">
        <v>3</v>
      </c>
      <c r="L3" s="8" t="s">
        <v>4</v>
      </c>
      <c r="M3" s="12" t="s">
        <v>24</v>
      </c>
      <c r="N3" s="8" t="s">
        <v>18</v>
      </c>
      <c r="O3" s="9" t="s">
        <v>19</v>
      </c>
      <c r="P3" s="8" t="s">
        <v>1</v>
      </c>
      <c r="Q3" s="8" t="s">
        <v>3</v>
      </c>
      <c r="R3" s="8" t="s">
        <v>4</v>
      </c>
      <c r="S3" s="12" t="s">
        <v>24</v>
      </c>
      <c r="T3" s="8" t="s">
        <v>18</v>
      </c>
    </row>
    <row r="4" spans="1:20" ht="21" customHeight="1">
      <c r="A4" s="13" t="s">
        <v>7</v>
      </c>
      <c r="B4" s="15">
        <v>38542</v>
      </c>
      <c r="C4" s="2">
        <v>0.218</v>
      </c>
      <c r="D4" s="1" t="s">
        <v>16</v>
      </c>
      <c r="E4" s="1" t="s">
        <v>11</v>
      </c>
      <c r="F4" s="1">
        <v>695061</v>
      </c>
      <c r="G4" s="4">
        <v>184.5</v>
      </c>
      <c r="H4" s="10">
        <f>(C4/G4)*339.4553</f>
        <v>0.4010908151761518</v>
      </c>
      <c r="I4" s="2" t="s">
        <v>13</v>
      </c>
      <c r="J4" s="1" t="s">
        <v>17</v>
      </c>
      <c r="K4" s="1" t="s">
        <v>11</v>
      </c>
      <c r="L4" s="1">
        <v>694421</v>
      </c>
      <c r="M4" s="4">
        <v>185.71</v>
      </c>
      <c r="N4" s="10"/>
      <c r="O4" s="2">
        <v>0.161</v>
      </c>
      <c r="P4" s="1" t="s">
        <v>10</v>
      </c>
      <c r="Q4" s="1" t="s">
        <v>11</v>
      </c>
      <c r="R4" s="1">
        <v>694461</v>
      </c>
      <c r="S4" s="4">
        <v>187.2</v>
      </c>
      <c r="T4" s="22">
        <f>(O4/S4)*339.4553</f>
        <v>0.29194606463675216</v>
      </c>
    </row>
    <row r="5" spans="1:20" ht="21" customHeight="1">
      <c r="A5" s="14" t="s">
        <v>7</v>
      </c>
      <c r="B5" s="16">
        <v>38548</v>
      </c>
      <c r="C5" s="2" t="s">
        <v>13</v>
      </c>
      <c r="D5" s="1" t="s">
        <v>16</v>
      </c>
      <c r="E5" s="1" t="s">
        <v>11</v>
      </c>
      <c r="F5" s="1">
        <v>695066</v>
      </c>
      <c r="G5" s="4">
        <v>184.33</v>
      </c>
      <c r="H5" s="10"/>
      <c r="I5" s="2" t="s">
        <v>13</v>
      </c>
      <c r="J5" s="1" t="s">
        <v>17</v>
      </c>
      <c r="K5" s="1" t="s">
        <v>11</v>
      </c>
      <c r="L5" s="1">
        <v>694426</v>
      </c>
      <c r="M5" s="4">
        <v>185.87</v>
      </c>
      <c r="N5" s="10"/>
      <c r="O5" s="2">
        <v>0.171</v>
      </c>
      <c r="P5" s="1" t="s">
        <v>10</v>
      </c>
      <c r="Q5" s="1" t="s">
        <v>11</v>
      </c>
      <c r="R5" s="1">
        <v>694466</v>
      </c>
      <c r="S5" s="4">
        <v>187.33</v>
      </c>
      <c r="T5" s="10">
        <f>(O5/S5)*339.4553</f>
        <v>0.30986417712058933</v>
      </c>
    </row>
    <row r="6" spans="1:20" ht="21" customHeight="1">
      <c r="A6" s="14" t="s">
        <v>7</v>
      </c>
      <c r="B6" s="16">
        <v>38554</v>
      </c>
      <c r="C6" s="2" t="s">
        <v>13</v>
      </c>
      <c r="D6" s="1" t="s">
        <v>16</v>
      </c>
      <c r="E6" s="1" t="s">
        <v>11</v>
      </c>
      <c r="F6" s="1">
        <v>612751</v>
      </c>
      <c r="G6" s="4">
        <v>184.23</v>
      </c>
      <c r="H6" s="10"/>
      <c r="I6" s="2" t="s">
        <v>13</v>
      </c>
      <c r="J6" s="1" t="s">
        <v>17</v>
      </c>
      <c r="K6" s="1" t="s">
        <v>11</v>
      </c>
      <c r="L6" s="1">
        <v>613401</v>
      </c>
      <c r="M6" s="4">
        <v>185.31</v>
      </c>
      <c r="N6" s="10"/>
      <c r="O6" s="2" t="s">
        <v>13</v>
      </c>
      <c r="P6" s="1" t="s">
        <v>10</v>
      </c>
      <c r="Q6" s="1" t="s">
        <v>11</v>
      </c>
      <c r="R6" s="1">
        <v>694411</v>
      </c>
      <c r="S6" s="4">
        <v>187.07</v>
      </c>
      <c r="T6" s="10"/>
    </row>
    <row r="7" spans="1:20" ht="21" customHeight="1">
      <c r="A7" s="14" t="s">
        <v>7</v>
      </c>
      <c r="B7" s="16">
        <v>38560</v>
      </c>
      <c r="C7" s="2">
        <v>0.159</v>
      </c>
      <c r="D7" s="1" t="s">
        <v>16</v>
      </c>
      <c r="E7" s="1" t="s">
        <v>11</v>
      </c>
      <c r="F7" s="1">
        <v>612756</v>
      </c>
      <c r="G7" s="4">
        <v>184.37</v>
      </c>
      <c r="H7" s="10">
        <f>(C7/G7)*339.4553</f>
        <v>0.2927449839995661</v>
      </c>
      <c r="I7" s="2" t="s">
        <v>13</v>
      </c>
      <c r="J7" s="1" t="s">
        <v>17</v>
      </c>
      <c r="K7" s="1" t="s">
        <v>11</v>
      </c>
      <c r="L7" s="1">
        <v>613406</v>
      </c>
      <c r="M7" s="4">
        <v>185.68</v>
      </c>
      <c r="N7" s="10"/>
      <c r="O7" s="2" t="s">
        <v>13</v>
      </c>
      <c r="P7" s="1" t="s">
        <v>10</v>
      </c>
      <c r="Q7" s="1" t="s">
        <v>11</v>
      </c>
      <c r="R7" s="1">
        <v>694416</v>
      </c>
      <c r="S7" s="4">
        <v>187.2</v>
      </c>
      <c r="T7" s="10"/>
    </row>
    <row r="8" spans="1:20" ht="21" customHeight="1">
      <c r="A8" s="14" t="s">
        <v>7</v>
      </c>
      <c r="B8" s="16">
        <v>38566</v>
      </c>
      <c r="C8" s="2">
        <v>0.188</v>
      </c>
      <c r="D8" s="1" t="s">
        <v>16</v>
      </c>
      <c r="E8" s="1" t="s">
        <v>11</v>
      </c>
      <c r="F8" s="1">
        <v>672361</v>
      </c>
      <c r="G8" s="4">
        <v>184.92</v>
      </c>
      <c r="H8" s="10">
        <f>(C8/G8)*339.4553</f>
        <v>0.34510921695868485</v>
      </c>
      <c r="I8" s="2">
        <v>0.237</v>
      </c>
      <c r="J8" s="1" t="s">
        <v>17</v>
      </c>
      <c r="K8" s="1" t="s">
        <v>11</v>
      </c>
      <c r="L8" s="1">
        <v>647701</v>
      </c>
      <c r="M8" s="4">
        <v>185.58</v>
      </c>
      <c r="N8" s="10">
        <f>(I8/M8)*339.4553</f>
        <v>0.4335106482379567</v>
      </c>
      <c r="O8" s="2">
        <v>0.16</v>
      </c>
      <c r="P8" s="1" t="s">
        <v>10</v>
      </c>
      <c r="Q8" s="1" t="s">
        <v>11</v>
      </c>
      <c r="R8" s="1">
        <v>737821</v>
      </c>
      <c r="S8" s="4">
        <v>187.2</v>
      </c>
      <c r="T8" s="10">
        <f>(O8/S8)*339.4553</f>
        <v>0.2901327350427351</v>
      </c>
    </row>
    <row r="9" spans="1:20" ht="21" customHeight="1">
      <c r="A9" s="14" t="s">
        <v>7</v>
      </c>
      <c r="B9" s="16">
        <v>38572</v>
      </c>
      <c r="C9" s="2">
        <v>0.17</v>
      </c>
      <c r="D9" s="1" t="s">
        <v>16</v>
      </c>
      <c r="E9" s="1" t="s">
        <v>11</v>
      </c>
      <c r="F9" s="1">
        <v>672366</v>
      </c>
      <c r="G9" s="4">
        <v>184.41</v>
      </c>
      <c r="H9" s="10">
        <f>(C9/G9)*339.4553</f>
        <v>0.31292988991920184</v>
      </c>
      <c r="I9" s="2">
        <v>0.99</v>
      </c>
      <c r="J9" s="1" t="s">
        <v>17</v>
      </c>
      <c r="K9" s="1" t="s">
        <v>11</v>
      </c>
      <c r="L9" s="1">
        <v>647706</v>
      </c>
      <c r="M9" s="4">
        <v>185.68</v>
      </c>
      <c r="N9" s="10">
        <f>(I9/M9)*339.4553</f>
        <v>1.8098920023696683</v>
      </c>
      <c r="O9" s="2">
        <v>0.23</v>
      </c>
      <c r="P9" s="1" t="s">
        <v>10</v>
      </c>
      <c r="Q9" s="1" t="s">
        <v>11</v>
      </c>
      <c r="R9" s="1">
        <v>737826</v>
      </c>
      <c r="S9" s="4">
        <v>187.22</v>
      </c>
      <c r="T9" s="10">
        <f>(O9/S9)*339.4553</f>
        <v>0.4170212530712531</v>
      </c>
    </row>
    <row r="10" spans="1:20" ht="21" customHeight="1">
      <c r="A10" s="14" t="s">
        <v>7</v>
      </c>
      <c r="B10" s="16">
        <v>38578</v>
      </c>
      <c r="C10" s="2" t="s">
        <v>13</v>
      </c>
      <c r="D10" s="1" t="s">
        <v>16</v>
      </c>
      <c r="E10" s="1" t="s">
        <v>11</v>
      </c>
      <c r="F10" s="1">
        <v>673076</v>
      </c>
      <c r="G10" s="4">
        <v>184.39</v>
      </c>
      <c r="H10" s="10"/>
      <c r="I10" s="2" t="s">
        <v>13</v>
      </c>
      <c r="J10" s="1" t="s">
        <v>17</v>
      </c>
      <c r="K10" s="1" t="s">
        <v>11</v>
      </c>
      <c r="L10" s="1">
        <v>647711</v>
      </c>
      <c r="M10" s="4">
        <v>186.14</v>
      </c>
      <c r="N10" s="10"/>
      <c r="O10" s="2" t="s">
        <v>13</v>
      </c>
      <c r="P10" s="1" t="s">
        <v>10</v>
      </c>
      <c r="Q10" s="1" t="s">
        <v>11</v>
      </c>
      <c r="R10" s="1">
        <v>673071</v>
      </c>
      <c r="S10" s="4">
        <v>187</v>
      </c>
      <c r="T10" s="10"/>
    </row>
    <row r="11" spans="1:20" ht="21" customHeight="1">
      <c r="A11" s="14" t="s">
        <v>7</v>
      </c>
      <c r="B11" s="16">
        <v>38584</v>
      </c>
      <c r="C11" s="2" t="s">
        <v>13</v>
      </c>
      <c r="D11" s="1" t="s">
        <v>16</v>
      </c>
      <c r="E11" s="1" t="s">
        <v>11</v>
      </c>
      <c r="F11" s="1">
        <v>672381</v>
      </c>
      <c r="G11" s="4">
        <v>184.69</v>
      </c>
      <c r="H11" s="10"/>
      <c r="I11" s="2" t="s">
        <v>13</v>
      </c>
      <c r="J11" s="1" t="s">
        <v>17</v>
      </c>
      <c r="K11" s="1" t="s">
        <v>11</v>
      </c>
      <c r="L11" s="1">
        <v>647716</v>
      </c>
      <c r="M11" s="4">
        <v>185.89</v>
      </c>
      <c r="N11" s="10"/>
      <c r="O11" s="2">
        <v>0.157</v>
      </c>
      <c r="P11" s="1" t="s">
        <v>10</v>
      </c>
      <c r="Q11" s="1" t="s">
        <v>11</v>
      </c>
      <c r="R11" s="1">
        <v>672391</v>
      </c>
      <c r="S11" s="4">
        <v>187.56</v>
      </c>
      <c r="T11" s="10">
        <f aca="true" t="shared" si="0" ref="T11:T19">(O11/S11)*339.4553</f>
        <v>0.2841463110471316</v>
      </c>
    </row>
    <row r="12" spans="1:20" ht="21" customHeight="1">
      <c r="A12" s="14" t="s">
        <v>7</v>
      </c>
      <c r="B12" s="16">
        <v>38590</v>
      </c>
      <c r="C12" s="2">
        <v>0.19</v>
      </c>
      <c r="D12" s="1" t="s">
        <v>16</v>
      </c>
      <c r="E12" s="1" t="s">
        <v>11</v>
      </c>
      <c r="F12" s="1">
        <v>672386</v>
      </c>
      <c r="G12" s="4">
        <v>183.95</v>
      </c>
      <c r="H12" s="10">
        <f>(C12/G12)*339.4553</f>
        <v>0.3506197716770862</v>
      </c>
      <c r="I12" s="2">
        <v>0.256</v>
      </c>
      <c r="J12" s="1" t="s">
        <v>17</v>
      </c>
      <c r="K12" s="1" t="s">
        <v>11</v>
      </c>
      <c r="L12" s="1">
        <v>648581</v>
      </c>
      <c r="M12" s="4">
        <v>185.83</v>
      </c>
      <c r="N12" s="10">
        <f>(I12/M12)*339.4553</f>
        <v>0.4676347026852499</v>
      </c>
      <c r="O12" s="2">
        <v>0.17</v>
      </c>
      <c r="P12" s="1" t="s">
        <v>10</v>
      </c>
      <c r="Q12" s="1" t="s">
        <v>11</v>
      </c>
      <c r="R12" s="1">
        <v>672396</v>
      </c>
      <c r="S12" s="4">
        <v>187.18</v>
      </c>
      <c r="T12" s="10">
        <f t="shared" si="0"/>
        <v>0.30829896890693453</v>
      </c>
    </row>
    <row r="13" spans="1:20" ht="21" customHeight="1">
      <c r="A13" s="14" t="s">
        <v>7</v>
      </c>
      <c r="B13" s="16">
        <v>38596</v>
      </c>
      <c r="C13" s="2">
        <v>0.219</v>
      </c>
      <c r="D13" s="1" t="s">
        <v>16</v>
      </c>
      <c r="E13" s="1" t="s">
        <v>11</v>
      </c>
      <c r="F13" s="1">
        <v>581141</v>
      </c>
      <c r="G13" s="4">
        <v>184</v>
      </c>
      <c r="H13" s="10">
        <f>(C13/G13)*339.4553</f>
        <v>0.40402560163043477</v>
      </c>
      <c r="I13" s="2">
        <v>0.127</v>
      </c>
      <c r="J13" s="1" t="s">
        <v>17</v>
      </c>
      <c r="K13" s="1" t="s">
        <v>11</v>
      </c>
      <c r="L13" s="1">
        <v>648586</v>
      </c>
      <c r="M13" s="4">
        <v>186.22</v>
      </c>
      <c r="N13" s="10">
        <f>(I13/M13)*339.4553</f>
        <v>0.2315047959402857</v>
      </c>
      <c r="O13" s="2">
        <v>0.104</v>
      </c>
      <c r="P13" s="1" t="s">
        <v>10</v>
      </c>
      <c r="Q13" s="1" t="s">
        <v>11</v>
      </c>
      <c r="R13" s="1">
        <v>581171</v>
      </c>
      <c r="S13" s="4">
        <v>186.98</v>
      </c>
      <c r="T13" s="10">
        <f t="shared" si="0"/>
        <v>0.18880816771847259</v>
      </c>
    </row>
    <row r="14" spans="1:20" ht="21" customHeight="1">
      <c r="A14" s="14" t="s">
        <v>7</v>
      </c>
      <c r="B14" s="16">
        <v>38602</v>
      </c>
      <c r="C14" s="2">
        <v>0.148</v>
      </c>
      <c r="D14" s="1" t="s">
        <v>16</v>
      </c>
      <c r="E14" s="1" t="s">
        <v>11</v>
      </c>
      <c r="F14" s="1">
        <v>581146</v>
      </c>
      <c r="G14" s="4">
        <v>184.42</v>
      </c>
      <c r="H14" s="10">
        <f>(C14/G14)*339.4553</f>
        <v>0.2724183082095218</v>
      </c>
      <c r="I14" s="2">
        <v>0.227</v>
      </c>
      <c r="J14" s="1" t="s">
        <v>17</v>
      </c>
      <c r="K14" s="1" t="s">
        <v>11</v>
      </c>
      <c r="L14" s="1">
        <v>581191</v>
      </c>
      <c r="M14" s="4">
        <v>186.27</v>
      </c>
      <c r="N14" s="10">
        <f>(I14/M14)*339.4553</f>
        <v>0.4136809636549096</v>
      </c>
      <c r="O14" s="2">
        <v>0.192</v>
      </c>
      <c r="P14" s="1" t="s">
        <v>10</v>
      </c>
      <c r="Q14" s="1" t="s">
        <v>11</v>
      </c>
      <c r="R14" s="1">
        <v>581176</v>
      </c>
      <c r="S14" s="4">
        <v>186.68</v>
      </c>
      <c r="T14" s="10">
        <f t="shared" si="0"/>
        <v>0.34912908506535245</v>
      </c>
    </row>
    <row r="15" spans="1:20" ht="21" customHeight="1">
      <c r="A15" s="14" t="s">
        <v>7</v>
      </c>
      <c r="B15" s="16">
        <v>38608</v>
      </c>
      <c r="C15" s="2">
        <v>0.256</v>
      </c>
      <c r="D15" s="1" t="s">
        <v>16</v>
      </c>
      <c r="E15" s="1" t="s">
        <v>11</v>
      </c>
      <c r="F15" s="1">
        <v>581181</v>
      </c>
      <c r="G15" s="4">
        <v>184.24</v>
      </c>
      <c r="H15" s="10">
        <f>(C15/G15)*339.4553</f>
        <v>0.47167041250542774</v>
      </c>
      <c r="I15" s="2">
        <v>0.231</v>
      </c>
      <c r="J15" s="1" t="s">
        <v>17</v>
      </c>
      <c r="K15" s="1" t="s">
        <v>11</v>
      </c>
      <c r="L15" s="1">
        <v>581196</v>
      </c>
      <c r="M15" s="4">
        <v>185.66</v>
      </c>
      <c r="N15" s="10">
        <f>(I15/M15)*339.4553</f>
        <v>0.42235362652159864</v>
      </c>
      <c r="O15" s="2">
        <v>0.276</v>
      </c>
      <c r="P15" s="1" t="s">
        <v>10</v>
      </c>
      <c r="Q15" s="1" t="s">
        <v>11</v>
      </c>
      <c r="R15" s="1">
        <v>581151</v>
      </c>
      <c r="S15" s="4">
        <v>187.41</v>
      </c>
      <c r="T15" s="10">
        <f t="shared" si="0"/>
        <v>0.49991816231791264</v>
      </c>
    </row>
    <row r="16" spans="1:20" ht="21" customHeight="1">
      <c r="A16" s="14" t="s">
        <v>7</v>
      </c>
      <c r="B16" s="16">
        <v>38614</v>
      </c>
      <c r="C16" s="2">
        <v>0.182</v>
      </c>
      <c r="D16" s="1" t="s">
        <v>16</v>
      </c>
      <c r="E16" s="1" t="s">
        <v>11</v>
      </c>
      <c r="F16" s="1">
        <v>581186</v>
      </c>
      <c r="G16" s="4">
        <v>184.5</v>
      </c>
      <c r="H16" s="10">
        <f>(C16/G16)*339.4553</f>
        <v>0.3348556346883469</v>
      </c>
      <c r="I16" s="2">
        <v>0.27</v>
      </c>
      <c r="J16" s="1" t="s">
        <v>17</v>
      </c>
      <c r="K16" s="1" t="s">
        <v>11</v>
      </c>
      <c r="L16" s="1">
        <v>581011</v>
      </c>
      <c r="M16" s="4">
        <v>185.82</v>
      </c>
      <c r="N16" s="10">
        <f>(I16/M16)*339.4553</f>
        <v>0.4932350177591218</v>
      </c>
      <c r="O16" s="2">
        <v>0.243</v>
      </c>
      <c r="P16" s="1" t="s">
        <v>10</v>
      </c>
      <c r="Q16" s="1" t="s">
        <v>11</v>
      </c>
      <c r="R16" s="1">
        <v>581156</v>
      </c>
      <c r="S16" s="4">
        <v>187.51</v>
      </c>
      <c r="T16" s="10">
        <f t="shared" si="0"/>
        <v>0.43991060690096534</v>
      </c>
    </row>
    <row r="17" spans="1:20" ht="21" customHeight="1">
      <c r="A17" s="14" t="s">
        <v>7</v>
      </c>
      <c r="B17" s="16">
        <v>38620</v>
      </c>
      <c r="C17" s="2" t="s">
        <v>13</v>
      </c>
      <c r="D17" s="1" t="s">
        <v>16</v>
      </c>
      <c r="E17" s="1" t="s">
        <v>11</v>
      </c>
      <c r="F17" s="1">
        <v>561481</v>
      </c>
      <c r="G17" s="4">
        <v>184.08</v>
      </c>
      <c r="H17" s="10"/>
      <c r="I17" s="2" t="s">
        <v>13</v>
      </c>
      <c r="J17" s="1" t="s">
        <v>17</v>
      </c>
      <c r="K17" s="1" t="s">
        <v>11</v>
      </c>
      <c r="L17" s="1">
        <v>581016</v>
      </c>
      <c r="M17" s="4">
        <v>186.21</v>
      </c>
      <c r="N17" s="10"/>
      <c r="O17" s="2">
        <v>0.148</v>
      </c>
      <c r="P17" s="1" t="s">
        <v>10</v>
      </c>
      <c r="Q17" s="1" t="s">
        <v>11</v>
      </c>
      <c r="R17" s="1">
        <v>561301</v>
      </c>
      <c r="S17" s="4">
        <v>187.15</v>
      </c>
      <c r="T17" s="10">
        <f t="shared" si="0"/>
        <v>0.26844447982901415</v>
      </c>
    </row>
    <row r="18" spans="1:20" ht="21" customHeight="1">
      <c r="A18" s="14" t="s">
        <v>7</v>
      </c>
      <c r="B18" s="16">
        <v>38626</v>
      </c>
      <c r="C18" s="2">
        <v>0.136</v>
      </c>
      <c r="D18" s="1" t="s">
        <v>16</v>
      </c>
      <c r="E18" s="1" t="s">
        <v>11</v>
      </c>
      <c r="F18" s="1">
        <v>561486</v>
      </c>
      <c r="G18" s="4">
        <v>184.75</v>
      </c>
      <c r="H18" s="10">
        <f>(C18/G18)*339.4553</f>
        <v>0.24988319783491209</v>
      </c>
      <c r="I18" s="2">
        <v>0.154</v>
      </c>
      <c r="J18" s="1" t="s">
        <v>17</v>
      </c>
      <c r="K18" s="1" t="s">
        <v>11</v>
      </c>
      <c r="L18" s="1">
        <v>658821</v>
      </c>
      <c r="M18" s="4">
        <v>186.5</v>
      </c>
      <c r="N18" s="10">
        <f>(I18/M18)*339.4553</f>
        <v>0.28030089115281503</v>
      </c>
      <c r="O18" s="2">
        <v>0.111</v>
      </c>
      <c r="P18" s="1" t="s">
        <v>10</v>
      </c>
      <c r="Q18" s="1" t="s">
        <v>11</v>
      </c>
      <c r="R18" s="1">
        <v>561306</v>
      </c>
      <c r="S18" s="4">
        <v>187.02</v>
      </c>
      <c r="T18" s="10">
        <f t="shared" si="0"/>
        <v>0.20147330927173565</v>
      </c>
    </row>
    <row r="19" spans="1:20" ht="21" customHeight="1">
      <c r="A19" s="14" t="s">
        <v>7</v>
      </c>
      <c r="B19" s="16">
        <v>38632</v>
      </c>
      <c r="C19" s="2" t="s">
        <v>13</v>
      </c>
      <c r="D19" s="1" t="s">
        <v>16</v>
      </c>
      <c r="E19" s="1" t="s">
        <v>11</v>
      </c>
      <c r="F19" s="1">
        <v>658881</v>
      </c>
      <c r="G19" s="4">
        <v>184.06</v>
      </c>
      <c r="H19" s="10"/>
      <c r="I19" s="2" t="s">
        <v>13</v>
      </c>
      <c r="J19" s="1" t="s">
        <v>17</v>
      </c>
      <c r="K19" s="1" t="s">
        <v>11</v>
      </c>
      <c r="L19" s="1">
        <v>658826</v>
      </c>
      <c r="M19" s="4">
        <v>185.83</v>
      </c>
      <c r="N19" s="10"/>
      <c r="O19" s="2">
        <v>0.137</v>
      </c>
      <c r="P19" s="1" t="s">
        <v>10</v>
      </c>
      <c r="Q19" s="1" t="s">
        <v>11</v>
      </c>
      <c r="R19" s="1">
        <v>561441</v>
      </c>
      <c r="S19" s="4">
        <v>187.39</v>
      </c>
      <c r="T19" s="10">
        <f t="shared" si="0"/>
        <v>0.24817426810395435</v>
      </c>
    </row>
    <row r="20" spans="1:20" ht="21" customHeight="1">
      <c r="A20" s="14" t="s">
        <v>7</v>
      </c>
      <c r="B20" s="16">
        <v>38638</v>
      </c>
      <c r="C20" s="2">
        <v>0.084</v>
      </c>
      <c r="D20" s="1" t="s">
        <v>16</v>
      </c>
      <c r="E20" s="1" t="s">
        <v>11</v>
      </c>
      <c r="F20" s="1">
        <v>658886</v>
      </c>
      <c r="G20" s="4">
        <v>184.28</v>
      </c>
      <c r="H20" s="10">
        <f>(C20/G20)*339.4553</f>
        <v>0.154733260256132</v>
      </c>
      <c r="I20" s="2" t="s">
        <v>13</v>
      </c>
      <c r="J20" s="1" t="s">
        <v>17</v>
      </c>
      <c r="K20" s="1" t="s">
        <v>11</v>
      </c>
      <c r="L20" s="1">
        <v>581001</v>
      </c>
      <c r="M20" s="4">
        <v>186.09</v>
      </c>
      <c r="N20" s="10"/>
      <c r="O20" s="2" t="s">
        <v>13</v>
      </c>
      <c r="P20" s="1" t="s">
        <v>10</v>
      </c>
      <c r="Q20" s="1" t="s">
        <v>11</v>
      </c>
      <c r="R20" s="1">
        <v>561446</v>
      </c>
      <c r="S20" s="4">
        <v>186.91</v>
      </c>
      <c r="T20" s="10"/>
    </row>
    <row r="21" spans="1:20" ht="21" customHeight="1">
      <c r="A21" s="14" t="s">
        <v>7</v>
      </c>
      <c r="B21" s="16">
        <v>38644</v>
      </c>
      <c r="C21" s="2">
        <v>0.271</v>
      </c>
      <c r="D21" s="1" t="s">
        <v>16</v>
      </c>
      <c r="E21" s="1" t="s">
        <v>11</v>
      </c>
      <c r="F21" s="1">
        <v>561471</v>
      </c>
      <c r="G21" s="4">
        <v>184.48</v>
      </c>
      <c r="H21" s="10">
        <f>(C21/G21)*339.4553</f>
        <v>0.49865777482653956</v>
      </c>
      <c r="I21" s="2">
        <v>0.451</v>
      </c>
      <c r="J21" s="1" t="s">
        <v>17</v>
      </c>
      <c r="K21" s="1" t="s">
        <v>11</v>
      </c>
      <c r="L21" s="1">
        <v>581006</v>
      </c>
      <c r="M21" s="4">
        <v>185.68</v>
      </c>
      <c r="N21" s="10">
        <f>(I21/M21)*339.4553</f>
        <v>0.8245063566350711</v>
      </c>
      <c r="O21" s="2">
        <v>0.213</v>
      </c>
      <c r="P21" s="1" t="s">
        <v>10</v>
      </c>
      <c r="Q21" s="1" t="s">
        <v>11</v>
      </c>
      <c r="R21" s="1">
        <v>581131</v>
      </c>
      <c r="S21" s="4">
        <v>186.98</v>
      </c>
      <c r="T21" s="10">
        <f>(O21/S21)*339.4553</f>
        <v>0.38669365119264093</v>
      </c>
    </row>
    <row r="22" spans="1:20" ht="21" customHeight="1">
      <c r="A22" s="14" t="s">
        <v>7</v>
      </c>
      <c r="B22" s="16">
        <v>38650</v>
      </c>
      <c r="C22" s="2" t="s">
        <v>13</v>
      </c>
      <c r="D22" s="1" t="s">
        <v>16</v>
      </c>
      <c r="E22" s="1" t="s">
        <v>11</v>
      </c>
      <c r="F22" s="1">
        <v>561476</v>
      </c>
      <c r="G22" s="4">
        <v>184.47</v>
      </c>
      <c r="H22" s="10"/>
      <c r="I22" s="2" t="s">
        <v>13</v>
      </c>
      <c r="J22" s="1" t="s">
        <v>17</v>
      </c>
      <c r="K22" s="1" t="s">
        <v>11</v>
      </c>
      <c r="L22" s="1">
        <v>561451</v>
      </c>
      <c r="M22" s="4">
        <v>186.81</v>
      </c>
      <c r="N22" s="10"/>
      <c r="O22" s="2">
        <v>0.083</v>
      </c>
      <c r="P22" s="1" t="s">
        <v>10</v>
      </c>
      <c r="Q22" s="1" t="s">
        <v>11</v>
      </c>
      <c r="R22" s="1">
        <v>581136</v>
      </c>
      <c r="S22" s="4">
        <v>187.28</v>
      </c>
      <c r="T22" s="10">
        <f>(O22/S22)*339.4553</f>
        <v>0.15044206482272535</v>
      </c>
    </row>
    <row r="23" spans="1:20" ht="21" customHeight="1">
      <c r="A23" s="14" t="s">
        <v>7</v>
      </c>
      <c r="B23" s="16">
        <v>38656</v>
      </c>
      <c r="C23" s="2">
        <v>0.136</v>
      </c>
      <c r="D23" s="1" t="s">
        <v>16</v>
      </c>
      <c r="E23" s="1" t="s">
        <v>11</v>
      </c>
      <c r="F23" s="1">
        <v>658861</v>
      </c>
      <c r="G23" s="4">
        <v>184.33</v>
      </c>
      <c r="H23" s="10">
        <f>(C23/G23)*339.4553</f>
        <v>0.25045256225248197</v>
      </c>
      <c r="I23" s="2">
        <v>0.241</v>
      </c>
      <c r="J23" s="1" t="s">
        <v>17</v>
      </c>
      <c r="K23" s="1" t="s">
        <v>11</v>
      </c>
      <c r="L23" s="1">
        <v>561456</v>
      </c>
      <c r="M23" s="4">
        <v>186.13</v>
      </c>
      <c r="N23" s="10">
        <f>(I23/M23)*339.4553</f>
        <v>0.4395246725406974</v>
      </c>
      <c r="O23" s="2">
        <v>0.161</v>
      </c>
      <c r="P23" s="1" t="s">
        <v>10</v>
      </c>
      <c r="Q23" s="1" t="s">
        <v>11</v>
      </c>
      <c r="R23" s="1">
        <v>661311</v>
      </c>
      <c r="S23" s="4">
        <v>187.62</v>
      </c>
      <c r="T23" s="10">
        <f>(O23/S23)*339.4553</f>
        <v>0.29129252371815373</v>
      </c>
    </row>
    <row r="24" spans="1:20" ht="21" customHeight="1">
      <c r="A24" s="14" t="s">
        <v>7</v>
      </c>
      <c r="B24" s="16">
        <v>38662</v>
      </c>
      <c r="C24" s="2" t="s">
        <v>13</v>
      </c>
      <c r="D24" s="1" t="s">
        <v>16</v>
      </c>
      <c r="E24" s="1" t="s">
        <v>11</v>
      </c>
      <c r="F24" s="1">
        <v>658866</v>
      </c>
      <c r="G24" s="4">
        <v>184.5</v>
      </c>
      <c r="H24" s="10"/>
      <c r="I24" s="2">
        <v>0.197</v>
      </c>
      <c r="J24" s="1" t="s">
        <v>17</v>
      </c>
      <c r="K24" s="1" t="s">
        <v>11</v>
      </c>
      <c r="L24" s="1">
        <v>658841</v>
      </c>
      <c r="M24" s="4">
        <v>185.66</v>
      </c>
      <c r="N24" s="10">
        <f>(I24/M24)*339.4553</f>
        <v>0.3601890234837876</v>
      </c>
      <c r="O24" s="2">
        <v>0.093</v>
      </c>
      <c r="P24" s="1" t="s">
        <v>10</v>
      </c>
      <c r="Q24" s="1" t="s">
        <v>11</v>
      </c>
      <c r="R24" s="1">
        <v>661316</v>
      </c>
      <c r="S24" s="4">
        <v>187.69</v>
      </c>
      <c r="T24" s="10">
        <f>(O24/S24)*339.4553</f>
        <v>0.1681993867547552</v>
      </c>
    </row>
    <row r="25" spans="1:20" ht="21" customHeight="1">
      <c r="A25" s="14" t="s">
        <v>7</v>
      </c>
      <c r="B25" s="16">
        <v>38668</v>
      </c>
      <c r="C25" s="2">
        <v>0.143</v>
      </c>
      <c r="D25" s="1" t="s">
        <v>16</v>
      </c>
      <c r="E25" s="1" t="s">
        <v>11</v>
      </c>
      <c r="F25" s="1">
        <v>658851</v>
      </c>
      <c r="G25" s="4">
        <v>184.55</v>
      </c>
      <c r="H25" s="10">
        <f>(C25/G25)*339.4553</f>
        <v>0.2630295740991601</v>
      </c>
      <c r="I25" s="2">
        <v>0.215</v>
      </c>
      <c r="J25" s="1" t="s">
        <v>17</v>
      </c>
      <c r="K25" s="1" t="s">
        <v>11</v>
      </c>
      <c r="L25" s="1">
        <v>658846</v>
      </c>
      <c r="M25" s="4">
        <v>186.67</v>
      </c>
      <c r="N25" s="10">
        <f>(I25/M25)*339.4553</f>
        <v>0.3909727835217229</v>
      </c>
      <c r="O25" s="2">
        <v>0.096</v>
      </c>
      <c r="P25" s="1" t="s">
        <v>10</v>
      </c>
      <c r="Q25" s="1" t="s">
        <v>11</v>
      </c>
      <c r="R25" s="1">
        <v>658891</v>
      </c>
      <c r="S25" s="4">
        <v>187.57</v>
      </c>
      <c r="T25" s="10">
        <f>(O25/S25)*339.4553</f>
        <v>0.17373625206589544</v>
      </c>
    </row>
    <row r="26" spans="1:20" ht="21" customHeight="1">
      <c r="A26" s="14" t="s">
        <v>7</v>
      </c>
      <c r="B26" s="16">
        <v>38674</v>
      </c>
      <c r="C26" s="2" t="s">
        <v>13</v>
      </c>
      <c r="D26" s="1" t="s">
        <v>16</v>
      </c>
      <c r="E26" s="1" t="s">
        <v>11</v>
      </c>
      <c r="F26" s="1">
        <v>658856</v>
      </c>
      <c r="G26" s="4">
        <v>184.83</v>
      </c>
      <c r="H26" s="10"/>
      <c r="I26" s="2">
        <v>0.118</v>
      </c>
      <c r="J26" s="1" t="s">
        <v>17</v>
      </c>
      <c r="K26" s="1" t="s">
        <v>11</v>
      </c>
      <c r="L26" s="1">
        <v>661301</v>
      </c>
      <c r="M26" s="4">
        <v>186.15</v>
      </c>
      <c r="N26" s="10">
        <f>(I26/M26)*339.4553</f>
        <v>0.21517983024442655</v>
      </c>
      <c r="O26" s="2" t="s">
        <v>13</v>
      </c>
      <c r="P26" s="1" t="s">
        <v>10</v>
      </c>
      <c r="Q26" s="1" t="s">
        <v>11</v>
      </c>
      <c r="R26" s="1">
        <v>658896</v>
      </c>
      <c r="S26" s="4">
        <v>187.94</v>
      </c>
      <c r="T26" s="10"/>
    </row>
    <row r="27" spans="1:20" ht="21" customHeight="1">
      <c r="A27" s="14" t="s">
        <v>7</v>
      </c>
      <c r="B27" s="16">
        <v>38680</v>
      </c>
      <c r="C27" s="2" t="s">
        <v>13</v>
      </c>
      <c r="D27" s="1" t="s">
        <v>16</v>
      </c>
      <c r="E27" s="1" t="s">
        <v>11</v>
      </c>
      <c r="F27" s="1">
        <v>658901</v>
      </c>
      <c r="G27" s="4">
        <v>184.55</v>
      </c>
      <c r="H27" s="10"/>
      <c r="I27" s="2" t="s">
        <v>13</v>
      </c>
      <c r="J27" s="1" t="s">
        <v>17</v>
      </c>
      <c r="K27" s="1" t="s">
        <v>11</v>
      </c>
      <c r="L27" s="1">
        <v>661306</v>
      </c>
      <c r="M27" s="4">
        <v>186.69</v>
      </c>
      <c r="N27" s="10"/>
      <c r="O27" s="2" t="s">
        <v>13</v>
      </c>
      <c r="P27" s="1" t="s">
        <v>10</v>
      </c>
      <c r="Q27" s="1" t="s">
        <v>11</v>
      </c>
      <c r="R27" s="1">
        <v>559241</v>
      </c>
      <c r="S27" s="4">
        <v>187.8</v>
      </c>
      <c r="T27" s="10"/>
    </row>
    <row r="28" spans="1:20" ht="21" customHeight="1">
      <c r="A28" s="14" t="s">
        <v>7</v>
      </c>
      <c r="B28" s="16">
        <v>38686</v>
      </c>
      <c r="C28" s="2">
        <v>0.095</v>
      </c>
      <c r="D28" s="1" t="s">
        <v>16</v>
      </c>
      <c r="E28" s="1" t="s">
        <v>11</v>
      </c>
      <c r="F28" s="1">
        <v>658906</v>
      </c>
      <c r="G28" s="4">
        <v>184.58</v>
      </c>
      <c r="H28" s="10">
        <f aca="true" t="shared" si="1" ref="H28:H38">(C28/G28)*339.4553</f>
        <v>0.17471152616751542</v>
      </c>
      <c r="I28" s="2">
        <v>0.09</v>
      </c>
      <c r="J28" s="1" t="s">
        <v>17</v>
      </c>
      <c r="K28" s="1" t="s">
        <v>11</v>
      </c>
      <c r="L28" s="1">
        <v>561491</v>
      </c>
      <c r="M28" s="4">
        <v>186</v>
      </c>
      <c r="N28" s="10">
        <f aca="true" t="shared" si="2" ref="N28:N34">(I28/M28)*339.4553</f>
        <v>0.16425256451612905</v>
      </c>
      <c r="O28" s="2">
        <v>0.094</v>
      </c>
      <c r="P28" s="1" t="s">
        <v>10</v>
      </c>
      <c r="Q28" s="1" t="s">
        <v>11</v>
      </c>
      <c r="R28" s="1">
        <v>559246</v>
      </c>
      <c r="S28" s="4">
        <v>187.42</v>
      </c>
      <c r="T28" s="10">
        <f aca="true" t="shared" si="3" ref="T28:T38">(O28/S28)*339.4553</f>
        <v>0.17025289830327608</v>
      </c>
    </row>
    <row r="29" spans="1:20" ht="21" customHeight="1">
      <c r="A29" s="14" t="s">
        <v>7</v>
      </c>
      <c r="B29" s="16">
        <v>38692</v>
      </c>
      <c r="C29" s="2">
        <v>0.071</v>
      </c>
      <c r="D29" s="1" t="s">
        <v>16</v>
      </c>
      <c r="E29" s="1" t="s">
        <v>11</v>
      </c>
      <c r="F29" s="1">
        <v>731081</v>
      </c>
      <c r="G29" s="4">
        <v>184.61</v>
      </c>
      <c r="H29" s="10">
        <f t="shared" si="1"/>
        <v>0.13055265857754184</v>
      </c>
      <c r="I29" s="2">
        <v>0.084</v>
      </c>
      <c r="J29" s="1" t="s">
        <v>17</v>
      </c>
      <c r="K29" s="1" t="s">
        <v>11</v>
      </c>
      <c r="L29" s="1">
        <v>731021</v>
      </c>
      <c r="M29" s="4">
        <v>186.75</v>
      </c>
      <c r="N29" s="10">
        <f t="shared" si="2"/>
        <v>0.15268672128514058</v>
      </c>
      <c r="O29" s="2">
        <v>0.077</v>
      </c>
      <c r="P29" s="1" t="s">
        <v>10</v>
      </c>
      <c r="Q29" s="1" t="s">
        <v>11</v>
      </c>
      <c r="R29" s="1">
        <v>561461</v>
      </c>
      <c r="S29" s="4">
        <v>188</v>
      </c>
      <c r="T29" s="10">
        <f t="shared" si="3"/>
        <v>0.1390322239361702</v>
      </c>
    </row>
    <row r="30" spans="1:20" ht="21" customHeight="1">
      <c r="A30" s="14" t="s">
        <v>7</v>
      </c>
      <c r="B30" s="16">
        <v>38698</v>
      </c>
      <c r="C30" s="2">
        <v>0.196</v>
      </c>
      <c r="D30" s="1" t="s">
        <v>16</v>
      </c>
      <c r="E30" s="1" t="s">
        <v>11</v>
      </c>
      <c r="F30" s="1">
        <v>731086</v>
      </c>
      <c r="G30" s="4">
        <v>184.49</v>
      </c>
      <c r="H30" s="10">
        <f t="shared" si="1"/>
        <v>0.36063330695430645</v>
      </c>
      <c r="I30" s="2">
        <v>0.108</v>
      </c>
      <c r="J30" s="1" t="s">
        <v>17</v>
      </c>
      <c r="K30" s="1" t="s">
        <v>11</v>
      </c>
      <c r="L30" s="1">
        <v>731026</v>
      </c>
      <c r="M30" s="4">
        <v>186.41</v>
      </c>
      <c r="N30" s="10">
        <f t="shared" si="2"/>
        <v>0.19666955850008047</v>
      </c>
      <c r="O30" s="2">
        <v>0.077</v>
      </c>
      <c r="P30" s="1" t="s">
        <v>10</v>
      </c>
      <c r="Q30" s="1" t="s">
        <v>11</v>
      </c>
      <c r="R30" s="1">
        <v>561466</v>
      </c>
      <c r="S30" s="4">
        <v>187.52</v>
      </c>
      <c r="T30" s="10">
        <f t="shared" si="3"/>
        <v>0.13938810846843003</v>
      </c>
    </row>
    <row r="31" spans="1:20" ht="21" customHeight="1">
      <c r="A31" s="14" t="s">
        <v>7</v>
      </c>
      <c r="B31" s="16">
        <v>38704</v>
      </c>
      <c r="C31" s="2">
        <v>0.158</v>
      </c>
      <c r="D31" s="1" t="s">
        <v>16</v>
      </c>
      <c r="E31" s="1" t="s">
        <v>11</v>
      </c>
      <c r="F31" s="1">
        <v>728951</v>
      </c>
      <c r="G31" s="4">
        <v>184.86</v>
      </c>
      <c r="H31" s="10">
        <f t="shared" si="1"/>
        <v>0.29013273504273507</v>
      </c>
      <c r="I31" s="2">
        <v>0.183</v>
      </c>
      <c r="J31" s="1" t="s">
        <v>17</v>
      </c>
      <c r="K31" s="1" t="s">
        <v>11</v>
      </c>
      <c r="L31" s="1">
        <v>731591</v>
      </c>
      <c r="M31" s="4">
        <v>186.4</v>
      </c>
      <c r="N31" s="10">
        <f t="shared" si="2"/>
        <v>0.3332635187768241</v>
      </c>
      <c r="O31" s="2">
        <v>0.13</v>
      </c>
      <c r="P31" s="1" t="s">
        <v>10</v>
      </c>
      <c r="Q31" s="1" t="s">
        <v>11</v>
      </c>
      <c r="R31" s="1">
        <v>731061</v>
      </c>
      <c r="S31" s="4">
        <v>187.69</v>
      </c>
      <c r="T31" s="10">
        <f t="shared" si="3"/>
        <v>0.23511742234535674</v>
      </c>
    </row>
    <row r="32" spans="1:20" ht="21" customHeight="1">
      <c r="A32" s="14" t="s">
        <v>7</v>
      </c>
      <c r="B32" s="16">
        <v>38710</v>
      </c>
      <c r="C32" s="2">
        <v>0.143</v>
      </c>
      <c r="D32" s="1" t="s">
        <v>16</v>
      </c>
      <c r="E32" s="1" t="s">
        <v>11</v>
      </c>
      <c r="F32" s="1">
        <v>728956</v>
      </c>
      <c r="G32" s="4">
        <v>184.46</v>
      </c>
      <c r="H32" s="10">
        <f t="shared" si="1"/>
        <v>0.2631579090317684</v>
      </c>
      <c r="I32" s="2">
        <v>0.139</v>
      </c>
      <c r="J32" s="1" t="s">
        <v>17</v>
      </c>
      <c r="K32" s="1" t="s">
        <v>11</v>
      </c>
      <c r="L32" s="1">
        <v>731596</v>
      </c>
      <c r="M32" s="4">
        <v>186.46</v>
      </c>
      <c r="N32" s="10">
        <f t="shared" si="2"/>
        <v>0.2530531304301191</v>
      </c>
      <c r="O32" s="2">
        <v>0.131</v>
      </c>
      <c r="P32" s="1" t="s">
        <v>10</v>
      </c>
      <c r="Q32" s="1" t="s">
        <v>11</v>
      </c>
      <c r="R32" s="1">
        <v>731066</v>
      </c>
      <c r="S32" s="4">
        <v>187.73</v>
      </c>
      <c r="T32" s="10">
        <f t="shared" si="3"/>
        <v>0.23687553560965222</v>
      </c>
    </row>
    <row r="33" spans="1:20" ht="21" customHeight="1">
      <c r="A33" s="14" t="s">
        <v>7</v>
      </c>
      <c r="B33" s="16">
        <v>38716</v>
      </c>
      <c r="C33" s="2">
        <v>0.083</v>
      </c>
      <c r="D33" s="1" t="s">
        <v>16</v>
      </c>
      <c r="E33" s="1" t="s">
        <v>11</v>
      </c>
      <c r="F33" s="1">
        <v>559261</v>
      </c>
      <c r="G33" s="4">
        <v>184.71</v>
      </c>
      <c r="H33" s="10">
        <f t="shared" si="1"/>
        <v>0.15253527096529695</v>
      </c>
      <c r="I33" s="2">
        <v>0.103</v>
      </c>
      <c r="J33" s="1" t="s">
        <v>17</v>
      </c>
      <c r="K33" s="1" t="s">
        <v>11</v>
      </c>
      <c r="L33" s="1">
        <v>728721</v>
      </c>
      <c r="M33" s="4">
        <v>186.69</v>
      </c>
      <c r="N33" s="10">
        <f t="shared" si="2"/>
        <v>0.1872831747817237</v>
      </c>
      <c r="O33" s="2">
        <v>0.077</v>
      </c>
      <c r="P33" s="1" t="s">
        <v>10</v>
      </c>
      <c r="Q33" s="1" t="s">
        <v>11</v>
      </c>
      <c r="R33" s="1">
        <v>559251</v>
      </c>
      <c r="S33" s="4">
        <v>187.71</v>
      </c>
      <c r="T33" s="10">
        <f t="shared" si="3"/>
        <v>0.13924701987107774</v>
      </c>
    </row>
    <row r="34" spans="1:20" ht="21" customHeight="1">
      <c r="A34" s="14" t="s">
        <v>7</v>
      </c>
      <c r="B34" s="16">
        <v>38722</v>
      </c>
      <c r="C34" s="2">
        <v>0.116</v>
      </c>
      <c r="D34" s="1" t="s">
        <v>16</v>
      </c>
      <c r="E34" s="1" t="s">
        <v>11</v>
      </c>
      <c r="F34" s="1">
        <v>559266</v>
      </c>
      <c r="G34" s="4">
        <v>184.77</v>
      </c>
      <c r="H34" s="10">
        <f t="shared" si="1"/>
        <v>0.21311259836553553</v>
      </c>
      <c r="I34" s="2">
        <v>0.15</v>
      </c>
      <c r="J34" s="1" t="s">
        <v>17</v>
      </c>
      <c r="K34" s="1" t="s">
        <v>11</v>
      </c>
      <c r="L34" s="1">
        <v>728726</v>
      </c>
      <c r="M34" s="4">
        <v>186.61</v>
      </c>
      <c r="N34" s="10">
        <f t="shared" si="2"/>
        <v>0.27285941267884894</v>
      </c>
      <c r="O34" s="2">
        <v>0.119</v>
      </c>
      <c r="P34" s="1" t="s">
        <v>10</v>
      </c>
      <c r="Q34" s="1" t="s">
        <v>11</v>
      </c>
      <c r="R34" s="1">
        <v>559256</v>
      </c>
      <c r="S34" s="4">
        <v>187.28</v>
      </c>
      <c r="T34" s="10">
        <f t="shared" si="3"/>
        <v>0.21569404474583512</v>
      </c>
    </row>
    <row r="35" spans="1:20" ht="21" customHeight="1">
      <c r="A35" s="14" t="s">
        <v>7</v>
      </c>
      <c r="B35" s="16">
        <v>38728</v>
      </c>
      <c r="C35" s="2">
        <v>0.229</v>
      </c>
      <c r="D35" s="1" t="s">
        <v>16</v>
      </c>
      <c r="E35" s="1" t="s">
        <v>11</v>
      </c>
      <c r="F35" s="1">
        <v>710381</v>
      </c>
      <c r="G35" s="4">
        <v>184.36</v>
      </c>
      <c r="H35" s="10">
        <f t="shared" si="1"/>
        <v>0.4216492932306357</v>
      </c>
      <c r="I35" s="2" t="s">
        <v>13</v>
      </c>
      <c r="J35" s="1" t="s">
        <v>17</v>
      </c>
      <c r="K35" s="1" t="s">
        <v>11</v>
      </c>
      <c r="L35" s="1">
        <v>710461</v>
      </c>
      <c r="M35" s="4">
        <v>186.18</v>
      </c>
      <c r="N35" s="10"/>
      <c r="O35" s="2">
        <v>0.253</v>
      </c>
      <c r="P35" s="1" t="s">
        <v>10</v>
      </c>
      <c r="Q35" s="1" t="s">
        <v>11</v>
      </c>
      <c r="R35" s="1">
        <v>557891</v>
      </c>
      <c r="S35" s="4">
        <v>187.87</v>
      </c>
      <c r="T35" s="10">
        <f t="shared" si="3"/>
        <v>0.45713626922872197</v>
      </c>
    </row>
    <row r="36" spans="1:20" ht="21" customHeight="1">
      <c r="A36" s="14" t="s">
        <v>7</v>
      </c>
      <c r="B36" s="16">
        <v>38734</v>
      </c>
      <c r="C36" s="2">
        <v>0.146</v>
      </c>
      <c r="D36" s="1" t="s">
        <v>16</v>
      </c>
      <c r="E36" s="1" t="s">
        <v>11</v>
      </c>
      <c r="F36" s="1">
        <v>710386</v>
      </c>
      <c r="G36" s="4">
        <v>184.59</v>
      </c>
      <c r="H36" s="10">
        <f t="shared" si="1"/>
        <v>0.26848948372067827</v>
      </c>
      <c r="I36" s="2">
        <v>0.153</v>
      </c>
      <c r="J36" s="1" t="s">
        <v>17</v>
      </c>
      <c r="K36" s="1" t="s">
        <v>11</v>
      </c>
      <c r="L36" s="1">
        <v>710466</v>
      </c>
      <c r="M36" s="4">
        <v>186.45</v>
      </c>
      <c r="N36" s="10">
        <f>(I36/M36)*339.4553</f>
        <v>0.27855543523732906</v>
      </c>
      <c r="O36" s="2">
        <v>0.195</v>
      </c>
      <c r="P36" s="1" t="s">
        <v>10</v>
      </c>
      <c r="Q36" s="1" t="s">
        <v>11</v>
      </c>
      <c r="R36" s="1">
        <v>557896</v>
      </c>
      <c r="S36" s="4">
        <v>187.94</v>
      </c>
      <c r="T36" s="10">
        <f t="shared" si="3"/>
        <v>0.35220699957433227</v>
      </c>
    </row>
    <row r="37" spans="1:20" ht="21" customHeight="1">
      <c r="A37" s="14" t="s">
        <v>7</v>
      </c>
      <c r="B37" s="16">
        <v>38740</v>
      </c>
      <c r="C37" s="2">
        <v>0.142</v>
      </c>
      <c r="D37" s="1" t="s">
        <v>16</v>
      </c>
      <c r="E37" s="1" t="s">
        <v>11</v>
      </c>
      <c r="F37" s="1">
        <v>710521</v>
      </c>
      <c r="G37" s="4">
        <v>184.76</v>
      </c>
      <c r="H37" s="10">
        <f t="shared" si="1"/>
        <v>0.26089333513747565</v>
      </c>
      <c r="I37" s="2">
        <v>0.13</v>
      </c>
      <c r="J37" s="1" t="s">
        <v>17</v>
      </c>
      <c r="K37" s="1" t="s">
        <v>11</v>
      </c>
      <c r="L37" s="1">
        <v>557871</v>
      </c>
      <c r="M37" s="4">
        <v>186.28</v>
      </c>
      <c r="N37" s="10">
        <f>(I37/M37)*339.4553</f>
        <v>0.23689708503328324</v>
      </c>
      <c r="O37" s="2">
        <v>0.113</v>
      </c>
      <c r="P37" s="1" t="s">
        <v>10</v>
      </c>
      <c r="Q37" s="1" t="s">
        <v>11</v>
      </c>
      <c r="R37" s="1">
        <v>710501</v>
      </c>
      <c r="S37" s="4">
        <v>187.32</v>
      </c>
      <c r="T37" s="10">
        <f t="shared" si="3"/>
        <v>0.20477497811232118</v>
      </c>
    </row>
    <row r="38" spans="1:20" ht="21" customHeight="1">
      <c r="A38" s="14" t="s">
        <v>7</v>
      </c>
      <c r="B38" s="16">
        <v>38746</v>
      </c>
      <c r="C38" s="2">
        <v>0.152</v>
      </c>
      <c r="D38" s="1" t="s">
        <v>16</v>
      </c>
      <c r="E38" s="1" t="s">
        <v>11</v>
      </c>
      <c r="F38" s="1">
        <v>710526</v>
      </c>
      <c r="G38" s="4">
        <v>184.19</v>
      </c>
      <c r="H38" s="10">
        <f t="shared" si="1"/>
        <v>0.2801303306368424</v>
      </c>
      <c r="I38" s="2">
        <v>0.258</v>
      </c>
      <c r="J38" s="1" t="s">
        <v>17</v>
      </c>
      <c r="K38" s="1" t="s">
        <v>11</v>
      </c>
      <c r="L38" s="1">
        <v>557876</v>
      </c>
      <c r="M38" s="4">
        <v>186.12</v>
      </c>
      <c r="N38" s="10">
        <f>(I38/M38)*339.4553</f>
        <v>0.4705537685364281</v>
      </c>
      <c r="O38" s="2">
        <v>0.171</v>
      </c>
      <c r="P38" s="1" t="s">
        <v>10</v>
      </c>
      <c r="Q38" s="1" t="s">
        <v>11</v>
      </c>
      <c r="R38" s="1">
        <v>710506</v>
      </c>
      <c r="S38" s="4">
        <v>187.52</v>
      </c>
      <c r="T38" s="10">
        <f t="shared" si="3"/>
        <v>0.30955021491040957</v>
      </c>
    </row>
    <row r="39" spans="8:20" ht="21" customHeight="1">
      <c r="H39" s="23"/>
      <c r="N39" s="23"/>
      <c r="T39" s="11"/>
    </row>
    <row r="40" spans="5:20" ht="21" customHeight="1">
      <c r="E40" s="29" t="s">
        <v>20</v>
      </c>
      <c r="F40" s="29"/>
      <c r="G40" s="29"/>
      <c r="H40" s="17">
        <f>MIN(H4:H38)</f>
        <v>0.13055265857754184</v>
      </c>
      <c r="N40" s="17">
        <f>MIN(N4:N38)</f>
        <v>0.15268672128514058</v>
      </c>
      <c r="T40" s="17">
        <f>MIN(T4:T38)</f>
        <v>0.1390322239361702</v>
      </c>
    </row>
    <row r="41" spans="5:20" ht="21" customHeight="1">
      <c r="E41" s="29" t="s">
        <v>21</v>
      </c>
      <c r="F41" s="29"/>
      <c r="G41" s="29"/>
      <c r="H41" s="17">
        <f>MAX(H4:H38)</f>
        <v>0.49865777482653956</v>
      </c>
      <c r="N41" s="17">
        <f>MAX(N4:N38)</f>
        <v>1.8098920023696683</v>
      </c>
      <c r="T41" s="17">
        <f>MAX(T4:T38)</f>
        <v>0.49991816231791264</v>
      </c>
    </row>
    <row r="42" spans="5:20" ht="21" customHeight="1">
      <c r="E42" s="29" t="s">
        <v>22</v>
      </c>
      <c r="F42" s="29"/>
      <c r="G42" s="29"/>
      <c r="H42" s="17">
        <f>MEDIAN(H4:H38)</f>
        <v>0.2801303306368424</v>
      </c>
      <c r="N42" s="17">
        <f>MEDIAN(N4:N38)</f>
        <v>0.3332635187768241</v>
      </c>
      <c r="T42" s="17">
        <f>MEDIAN(T4:T38)</f>
        <v>0.26844447982901415</v>
      </c>
    </row>
    <row r="43" spans="5:20" ht="21" customHeight="1">
      <c r="E43" s="29" t="s">
        <v>23</v>
      </c>
      <c r="F43" s="29"/>
      <c r="G43" s="29"/>
      <c r="H43" s="17">
        <f>AVERAGE(H4:H38)</f>
        <v>0.2967287780745591</v>
      </c>
      <c r="N43" s="17">
        <f>AVERAGE(N4:N38)</f>
        <v>0.4055895515010095</v>
      </c>
      <c r="T43" s="17">
        <f>AVERAGE(T4:T38)</f>
        <v>0.2712726614721571</v>
      </c>
    </row>
    <row r="44" spans="5:20" ht="21" customHeight="1">
      <c r="E44" s="30" t="s">
        <v>29</v>
      </c>
      <c r="F44" s="29"/>
      <c r="G44" s="29"/>
      <c r="H44" s="17">
        <f>STDEV(H4:H38)</f>
        <v>0.0958490420543241</v>
      </c>
      <c r="N44" s="17">
        <f>STDEV(N4:N38)</f>
        <v>0.3407437477991511</v>
      </c>
      <c r="T44" s="17">
        <f>STDEV(T4:T38)</f>
        <v>0.10134523220727254</v>
      </c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mergeCells count="9">
    <mergeCell ref="E44:G44"/>
    <mergeCell ref="E40:G40"/>
    <mergeCell ref="E41:G41"/>
    <mergeCell ref="E42:G42"/>
    <mergeCell ref="E43:G43"/>
    <mergeCell ref="A1:T1"/>
    <mergeCell ref="C2:H2"/>
    <mergeCell ref="I2:N2"/>
    <mergeCell ref="O2:T2"/>
  </mergeCells>
  <conditionalFormatting sqref="T3:T38 N3:N38 H3:H38">
    <cfRule type="cellIs" priority="1" dxfId="0" operator="equal" stopIfTrue="1">
      <formula>"""#VALUE!"""</formula>
    </cfRule>
  </conditionalFormatting>
  <conditionalFormatting sqref="O3:O38 I3:I38 C3:C38">
    <cfRule type="cellIs" priority="2" dxfId="1" operator="equal" stopIfTrue="1">
      <formula>"&lt;0.075"</formula>
    </cfRule>
    <cfRule type="cellIs" priority="3" dxfId="2" operator="equal" stopIfTrue="1">
      <formula>"&lt;0.150"</formula>
    </cfRule>
  </conditionalFormatting>
  <printOptions horizontalCentered="1"/>
  <pageMargins left="0.5" right="0.5" top="0.75" bottom="0.25" header="0" footer="0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3"/>
  <sheetViews>
    <sheetView workbookViewId="0" topLeftCell="A1">
      <selection activeCell="A1" sqref="A1:T1"/>
    </sheetView>
  </sheetViews>
  <sheetFormatPr defaultColWidth="9.140625" defaultRowHeight="12.75"/>
  <cols>
    <col min="1" max="1" width="25.8515625" style="0" bestFit="1" customWidth="1"/>
    <col min="2" max="2" width="12.57421875" style="0" customWidth="1"/>
    <col min="3" max="3" width="14.57421875" style="0" customWidth="1"/>
    <col min="5" max="5" width="12.421875" style="0" customWidth="1"/>
    <col min="8" max="8" width="11.00390625" style="0" customWidth="1"/>
    <col min="9" max="9" width="15.28125" style="0" customWidth="1"/>
    <col min="14" max="14" width="11.140625" style="0" customWidth="1"/>
    <col min="15" max="15" width="15.00390625" style="0" customWidth="1"/>
    <col min="20" max="20" width="10.140625" style="0" customWidth="1"/>
  </cols>
  <sheetData>
    <row r="1" spans="1:20" ht="27.75" customHeight="1">
      <c r="A1" s="33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3:24" ht="30.75" customHeight="1">
      <c r="C2" s="31" t="s">
        <v>26</v>
      </c>
      <c r="D2" s="32"/>
      <c r="E2" s="32"/>
      <c r="F2" s="32"/>
      <c r="G2" s="32"/>
      <c r="H2" s="32"/>
      <c r="I2" s="31" t="s">
        <v>27</v>
      </c>
      <c r="J2" s="32"/>
      <c r="K2" s="32"/>
      <c r="L2" s="32"/>
      <c r="M2" s="32"/>
      <c r="N2" s="32"/>
      <c r="O2" s="31" t="s">
        <v>28</v>
      </c>
      <c r="P2" s="32"/>
      <c r="Q2" s="32"/>
      <c r="R2" s="32"/>
      <c r="S2" s="32"/>
      <c r="T2" s="32"/>
      <c r="U2" s="26"/>
      <c r="V2" s="26"/>
      <c r="W2" s="26"/>
      <c r="X2" s="26"/>
    </row>
    <row r="3" spans="1:20" ht="32.25" customHeight="1">
      <c r="A3" s="8" t="s">
        <v>2</v>
      </c>
      <c r="B3" s="8" t="s">
        <v>0</v>
      </c>
      <c r="C3" s="9" t="s">
        <v>19</v>
      </c>
      <c r="D3" s="8" t="s">
        <v>1</v>
      </c>
      <c r="E3" s="8" t="s">
        <v>3</v>
      </c>
      <c r="F3" s="8" t="s">
        <v>4</v>
      </c>
      <c r="G3" s="12" t="s">
        <v>24</v>
      </c>
      <c r="H3" s="8" t="s">
        <v>18</v>
      </c>
      <c r="I3" s="9" t="s">
        <v>19</v>
      </c>
      <c r="J3" s="8" t="s">
        <v>1</v>
      </c>
      <c r="K3" s="8" t="s">
        <v>3</v>
      </c>
      <c r="L3" s="8" t="s">
        <v>4</v>
      </c>
      <c r="M3" s="12" t="s">
        <v>24</v>
      </c>
      <c r="N3" s="8" t="s">
        <v>18</v>
      </c>
      <c r="O3" s="9" t="s">
        <v>19</v>
      </c>
      <c r="P3" s="8" t="s">
        <v>1</v>
      </c>
      <c r="Q3" s="8" t="s">
        <v>3</v>
      </c>
      <c r="R3" s="8" t="s">
        <v>4</v>
      </c>
      <c r="S3" s="12" t="s">
        <v>24</v>
      </c>
      <c r="T3" s="8" t="s">
        <v>18</v>
      </c>
    </row>
    <row r="4" spans="1:20" ht="21" customHeight="1">
      <c r="A4" s="27" t="s">
        <v>8</v>
      </c>
      <c r="B4" s="15">
        <v>38542</v>
      </c>
      <c r="C4" s="2" t="s">
        <v>13</v>
      </c>
      <c r="D4" s="1" t="s">
        <v>16</v>
      </c>
      <c r="E4" s="1" t="s">
        <v>11</v>
      </c>
      <c r="F4" s="1">
        <v>695061</v>
      </c>
      <c r="G4" s="4">
        <v>184.5</v>
      </c>
      <c r="H4" s="22"/>
      <c r="I4" s="2" t="s">
        <v>13</v>
      </c>
      <c r="J4" s="1" t="s">
        <v>17</v>
      </c>
      <c r="K4" s="1" t="s">
        <v>11</v>
      </c>
      <c r="L4" s="1">
        <v>694421</v>
      </c>
      <c r="M4" s="4">
        <v>185.71</v>
      </c>
      <c r="N4" s="22"/>
      <c r="O4" s="2" t="s">
        <v>13</v>
      </c>
      <c r="P4" s="1" t="s">
        <v>10</v>
      </c>
      <c r="Q4" s="1" t="s">
        <v>11</v>
      </c>
      <c r="R4" s="1">
        <v>694461</v>
      </c>
      <c r="S4" s="4">
        <v>187.2</v>
      </c>
      <c r="T4" s="22"/>
    </row>
    <row r="5" spans="1:20" ht="21" customHeight="1">
      <c r="A5" s="21" t="s">
        <v>8</v>
      </c>
      <c r="B5" s="16">
        <v>38548</v>
      </c>
      <c r="C5" s="2" t="s">
        <v>13</v>
      </c>
      <c r="D5" s="1" t="s">
        <v>16</v>
      </c>
      <c r="E5" s="1" t="s">
        <v>11</v>
      </c>
      <c r="F5" s="1">
        <v>695066</v>
      </c>
      <c r="G5" s="4">
        <v>184.33</v>
      </c>
      <c r="H5" s="10"/>
      <c r="I5" s="2" t="s">
        <v>13</v>
      </c>
      <c r="J5" s="1" t="s">
        <v>17</v>
      </c>
      <c r="K5" s="1" t="s">
        <v>11</v>
      </c>
      <c r="L5" s="1">
        <v>694426</v>
      </c>
      <c r="M5" s="4">
        <v>185.87</v>
      </c>
      <c r="N5" s="10"/>
      <c r="O5" s="2" t="s">
        <v>13</v>
      </c>
      <c r="P5" s="1" t="s">
        <v>10</v>
      </c>
      <c r="Q5" s="1" t="s">
        <v>11</v>
      </c>
      <c r="R5" s="1">
        <v>694466</v>
      </c>
      <c r="S5" s="4">
        <v>187.33</v>
      </c>
      <c r="T5" s="10"/>
    </row>
    <row r="6" spans="1:20" ht="21" customHeight="1">
      <c r="A6" s="21" t="s">
        <v>8</v>
      </c>
      <c r="B6" s="16">
        <v>38554</v>
      </c>
      <c r="C6" s="2" t="s">
        <v>13</v>
      </c>
      <c r="D6" s="1" t="s">
        <v>16</v>
      </c>
      <c r="E6" s="1" t="s">
        <v>11</v>
      </c>
      <c r="F6" s="1">
        <v>612751</v>
      </c>
      <c r="G6" s="4">
        <v>184.23</v>
      </c>
      <c r="H6" s="10"/>
      <c r="I6" s="2" t="s">
        <v>13</v>
      </c>
      <c r="J6" s="1" t="s">
        <v>17</v>
      </c>
      <c r="K6" s="1" t="s">
        <v>11</v>
      </c>
      <c r="L6" s="1">
        <v>613401</v>
      </c>
      <c r="M6" s="4">
        <v>185.31</v>
      </c>
      <c r="N6" s="10"/>
      <c r="O6" s="2" t="s">
        <v>13</v>
      </c>
      <c r="P6" s="1" t="s">
        <v>10</v>
      </c>
      <c r="Q6" s="1" t="s">
        <v>11</v>
      </c>
      <c r="R6" s="1">
        <v>694411</v>
      </c>
      <c r="S6" s="4">
        <v>187.07</v>
      </c>
      <c r="T6" s="10"/>
    </row>
    <row r="7" spans="1:20" ht="21" customHeight="1">
      <c r="A7" s="21" t="s">
        <v>8</v>
      </c>
      <c r="B7" s="16">
        <v>38560</v>
      </c>
      <c r="C7" s="2" t="s">
        <v>13</v>
      </c>
      <c r="D7" s="1" t="s">
        <v>16</v>
      </c>
      <c r="E7" s="1" t="s">
        <v>11</v>
      </c>
      <c r="F7" s="1">
        <v>612756</v>
      </c>
      <c r="G7" s="4">
        <v>184.37</v>
      </c>
      <c r="H7" s="10"/>
      <c r="I7" s="2" t="s">
        <v>13</v>
      </c>
      <c r="J7" s="1" t="s">
        <v>17</v>
      </c>
      <c r="K7" s="1" t="s">
        <v>11</v>
      </c>
      <c r="L7" s="1">
        <v>613406</v>
      </c>
      <c r="M7" s="4">
        <v>185.68</v>
      </c>
      <c r="N7" s="10"/>
      <c r="O7" s="2" t="s">
        <v>13</v>
      </c>
      <c r="P7" s="1" t="s">
        <v>10</v>
      </c>
      <c r="Q7" s="1" t="s">
        <v>11</v>
      </c>
      <c r="R7" s="1">
        <v>694416</v>
      </c>
      <c r="S7" s="4">
        <v>187.2</v>
      </c>
      <c r="T7" s="10"/>
    </row>
    <row r="8" spans="1:20" ht="21" customHeight="1">
      <c r="A8" s="21" t="s">
        <v>8</v>
      </c>
      <c r="B8" s="16">
        <v>38566</v>
      </c>
      <c r="C8" s="2" t="s">
        <v>13</v>
      </c>
      <c r="D8" s="1" t="s">
        <v>16</v>
      </c>
      <c r="E8" s="1" t="s">
        <v>11</v>
      </c>
      <c r="F8" s="1">
        <v>672361</v>
      </c>
      <c r="G8" s="4">
        <v>184.92</v>
      </c>
      <c r="H8" s="10"/>
      <c r="I8" s="2" t="s">
        <v>13</v>
      </c>
      <c r="J8" s="1" t="s">
        <v>17</v>
      </c>
      <c r="K8" s="1" t="s">
        <v>11</v>
      </c>
      <c r="L8" s="1">
        <v>647701</v>
      </c>
      <c r="M8" s="4">
        <v>185.58</v>
      </c>
      <c r="N8" s="10"/>
      <c r="O8" s="2" t="s">
        <v>13</v>
      </c>
      <c r="P8" s="1" t="s">
        <v>10</v>
      </c>
      <c r="Q8" s="1" t="s">
        <v>11</v>
      </c>
      <c r="R8" s="1">
        <v>737821</v>
      </c>
      <c r="S8" s="4">
        <v>187.2</v>
      </c>
      <c r="T8" s="10"/>
    </row>
    <row r="9" spans="1:20" ht="21" customHeight="1">
      <c r="A9" s="21" t="s">
        <v>8</v>
      </c>
      <c r="B9" s="16">
        <v>38572</v>
      </c>
      <c r="C9" s="2" t="s">
        <v>13</v>
      </c>
      <c r="D9" s="1" t="s">
        <v>16</v>
      </c>
      <c r="E9" s="1" t="s">
        <v>11</v>
      </c>
      <c r="F9" s="1">
        <v>672366</v>
      </c>
      <c r="G9" s="4">
        <v>184.41</v>
      </c>
      <c r="H9" s="10"/>
      <c r="I9" s="2" t="s">
        <v>13</v>
      </c>
      <c r="J9" s="1" t="s">
        <v>17</v>
      </c>
      <c r="K9" s="1" t="s">
        <v>11</v>
      </c>
      <c r="L9" s="1">
        <v>647706</v>
      </c>
      <c r="M9" s="4">
        <v>185.68</v>
      </c>
      <c r="N9" s="10"/>
      <c r="O9" s="2" t="s">
        <v>13</v>
      </c>
      <c r="P9" s="1" t="s">
        <v>10</v>
      </c>
      <c r="Q9" s="1" t="s">
        <v>11</v>
      </c>
      <c r="R9" s="1">
        <v>737826</v>
      </c>
      <c r="S9" s="4">
        <v>187.22</v>
      </c>
      <c r="T9" s="10"/>
    </row>
    <row r="10" spans="1:20" ht="21" customHeight="1">
      <c r="A10" s="21" t="s">
        <v>8</v>
      </c>
      <c r="B10" s="16">
        <v>38578</v>
      </c>
      <c r="C10" s="2" t="s">
        <v>13</v>
      </c>
      <c r="D10" s="1" t="s">
        <v>16</v>
      </c>
      <c r="E10" s="1" t="s">
        <v>11</v>
      </c>
      <c r="F10" s="1">
        <v>673076</v>
      </c>
      <c r="G10" s="4">
        <v>184.39</v>
      </c>
      <c r="H10" s="10"/>
      <c r="I10" s="2" t="s">
        <v>13</v>
      </c>
      <c r="J10" s="1" t="s">
        <v>17</v>
      </c>
      <c r="K10" s="1" t="s">
        <v>11</v>
      </c>
      <c r="L10" s="1">
        <v>647711</v>
      </c>
      <c r="M10" s="4">
        <v>186.14</v>
      </c>
      <c r="N10" s="10"/>
      <c r="O10" s="2" t="s">
        <v>13</v>
      </c>
      <c r="P10" s="1" t="s">
        <v>10</v>
      </c>
      <c r="Q10" s="1" t="s">
        <v>11</v>
      </c>
      <c r="R10" s="1">
        <v>673071</v>
      </c>
      <c r="S10" s="4">
        <v>187</v>
      </c>
      <c r="T10" s="10"/>
    </row>
    <row r="11" spans="1:20" ht="21" customHeight="1">
      <c r="A11" s="21" t="s">
        <v>8</v>
      </c>
      <c r="B11" s="16">
        <v>38584</v>
      </c>
      <c r="C11" s="2" t="s">
        <v>13</v>
      </c>
      <c r="D11" s="1" t="s">
        <v>16</v>
      </c>
      <c r="E11" s="1" t="s">
        <v>11</v>
      </c>
      <c r="F11" s="1">
        <v>672381</v>
      </c>
      <c r="G11" s="4">
        <v>184.69</v>
      </c>
      <c r="H11" s="10"/>
      <c r="I11" s="2" t="s">
        <v>13</v>
      </c>
      <c r="J11" s="1" t="s">
        <v>17</v>
      </c>
      <c r="K11" s="1" t="s">
        <v>11</v>
      </c>
      <c r="L11" s="1">
        <v>647716</v>
      </c>
      <c r="M11" s="4">
        <v>185.89</v>
      </c>
      <c r="N11" s="10"/>
      <c r="O11" s="2" t="s">
        <v>13</v>
      </c>
      <c r="P11" s="1" t="s">
        <v>10</v>
      </c>
      <c r="Q11" s="1" t="s">
        <v>11</v>
      </c>
      <c r="R11" s="1">
        <v>672391</v>
      </c>
      <c r="S11" s="4">
        <v>187.56</v>
      </c>
      <c r="T11" s="10"/>
    </row>
    <row r="12" spans="1:20" ht="21" customHeight="1">
      <c r="A12" s="21" t="s">
        <v>8</v>
      </c>
      <c r="B12" s="16">
        <v>38590</v>
      </c>
      <c r="C12" s="2" t="s">
        <v>13</v>
      </c>
      <c r="D12" s="1" t="s">
        <v>16</v>
      </c>
      <c r="E12" s="1" t="s">
        <v>11</v>
      </c>
      <c r="F12" s="1">
        <v>672386</v>
      </c>
      <c r="G12" s="4">
        <v>183.95</v>
      </c>
      <c r="H12" s="10"/>
      <c r="I12" s="2" t="s">
        <v>13</v>
      </c>
      <c r="J12" s="1" t="s">
        <v>17</v>
      </c>
      <c r="K12" s="1" t="s">
        <v>11</v>
      </c>
      <c r="L12" s="1">
        <v>648581</v>
      </c>
      <c r="M12" s="4">
        <v>185.83</v>
      </c>
      <c r="N12" s="10"/>
      <c r="O12" s="2" t="s">
        <v>13</v>
      </c>
      <c r="P12" s="1" t="s">
        <v>10</v>
      </c>
      <c r="Q12" s="1" t="s">
        <v>11</v>
      </c>
      <c r="R12" s="1">
        <v>672396</v>
      </c>
      <c r="S12" s="4">
        <v>187.18</v>
      </c>
      <c r="T12" s="10"/>
    </row>
    <row r="13" spans="1:20" ht="21" customHeight="1">
      <c r="A13" s="21" t="s">
        <v>8</v>
      </c>
      <c r="B13" s="16">
        <v>38596</v>
      </c>
      <c r="C13" s="2" t="s">
        <v>13</v>
      </c>
      <c r="D13" s="1" t="s">
        <v>16</v>
      </c>
      <c r="E13" s="1" t="s">
        <v>11</v>
      </c>
      <c r="F13" s="1">
        <v>581141</v>
      </c>
      <c r="G13" s="4">
        <v>184</v>
      </c>
      <c r="H13" s="10"/>
      <c r="I13" s="2" t="s">
        <v>13</v>
      </c>
      <c r="J13" s="1" t="s">
        <v>17</v>
      </c>
      <c r="K13" s="1" t="s">
        <v>11</v>
      </c>
      <c r="L13" s="1">
        <v>648586</v>
      </c>
      <c r="M13" s="4">
        <v>186.22</v>
      </c>
      <c r="N13" s="10"/>
      <c r="O13" s="2" t="s">
        <v>13</v>
      </c>
      <c r="P13" s="1" t="s">
        <v>10</v>
      </c>
      <c r="Q13" s="1" t="s">
        <v>11</v>
      </c>
      <c r="R13" s="1">
        <v>581171</v>
      </c>
      <c r="S13" s="4">
        <v>186.98</v>
      </c>
      <c r="T13" s="10"/>
    </row>
    <row r="14" spans="1:20" ht="21" customHeight="1">
      <c r="A14" s="21" t="s">
        <v>8</v>
      </c>
      <c r="B14" s="16">
        <v>38602</v>
      </c>
      <c r="C14" s="2" t="s">
        <v>13</v>
      </c>
      <c r="D14" s="1" t="s">
        <v>16</v>
      </c>
      <c r="E14" s="1" t="s">
        <v>11</v>
      </c>
      <c r="F14" s="1">
        <v>581146</v>
      </c>
      <c r="G14" s="4">
        <v>184.42</v>
      </c>
      <c r="H14" s="10"/>
      <c r="I14" s="2" t="s">
        <v>13</v>
      </c>
      <c r="J14" s="1" t="s">
        <v>17</v>
      </c>
      <c r="K14" s="1" t="s">
        <v>11</v>
      </c>
      <c r="L14" s="1">
        <v>581191</v>
      </c>
      <c r="M14" s="4">
        <v>186.27</v>
      </c>
      <c r="N14" s="10"/>
      <c r="O14" s="2" t="s">
        <v>13</v>
      </c>
      <c r="P14" s="1" t="s">
        <v>10</v>
      </c>
      <c r="Q14" s="1" t="s">
        <v>11</v>
      </c>
      <c r="R14" s="1">
        <v>581176</v>
      </c>
      <c r="S14" s="4">
        <v>186.68</v>
      </c>
      <c r="T14" s="10"/>
    </row>
    <row r="15" spans="1:20" ht="21" customHeight="1">
      <c r="A15" s="21" t="s">
        <v>8</v>
      </c>
      <c r="B15" s="16">
        <v>38608</v>
      </c>
      <c r="C15" s="2" t="s">
        <v>13</v>
      </c>
      <c r="D15" s="1" t="s">
        <v>16</v>
      </c>
      <c r="E15" s="1" t="s">
        <v>11</v>
      </c>
      <c r="F15" s="1">
        <v>581181</v>
      </c>
      <c r="G15" s="4">
        <v>184.24</v>
      </c>
      <c r="H15" s="10"/>
      <c r="I15" s="2" t="s">
        <v>13</v>
      </c>
      <c r="J15" s="1" t="s">
        <v>17</v>
      </c>
      <c r="K15" s="1" t="s">
        <v>11</v>
      </c>
      <c r="L15" s="1">
        <v>581196</v>
      </c>
      <c r="M15" s="4">
        <v>185.66</v>
      </c>
      <c r="N15" s="10"/>
      <c r="O15" s="2" t="s">
        <v>13</v>
      </c>
      <c r="P15" s="1" t="s">
        <v>10</v>
      </c>
      <c r="Q15" s="1" t="s">
        <v>11</v>
      </c>
      <c r="R15" s="1">
        <v>581151</v>
      </c>
      <c r="S15" s="4">
        <v>187.41</v>
      </c>
      <c r="T15" s="10"/>
    </row>
    <row r="16" spans="1:20" ht="21" customHeight="1">
      <c r="A16" s="21" t="s">
        <v>8</v>
      </c>
      <c r="B16" s="16">
        <v>38614</v>
      </c>
      <c r="C16" s="2" t="s">
        <v>13</v>
      </c>
      <c r="D16" s="1" t="s">
        <v>16</v>
      </c>
      <c r="E16" s="1" t="s">
        <v>11</v>
      </c>
      <c r="F16" s="1">
        <v>581186</v>
      </c>
      <c r="G16" s="4">
        <v>184.5</v>
      </c>
      <c r="H16" s="10"/>
      <c r="I16" s="2" t="s">
        <v>13</v>
      </c>
      <c r="J16" s="1" t="s">
        <v>17</v>
      </c>
      <c r="K16" s="1" t="s">
        <v>11</v>
      </c>
      <c r="L16" s="1">
        <v>581011</v>
      </c>
      <c r="M16" s="4">
        <v>185.82</v>
      </c>
      <c r="N16" s="10"/>
      <c r="O16" s="2" t="s">
        <v>13</v>
      </c>
      <c r="P16" s="1" t="s">
        <v>10</v>
      </c>
      <c r="Q16" s="1" t="s">
        <v>11</v>
      </c>
      <c r="R16" s="1">
        <v>581156</v>
      </c>
      <c r="S16" s="4">
        <v>187.51</v>
      </c>
      <c r="T16" s="10"/>
    </row>
    <row r="17" spans="1:20" ht="21" customHeight="1">
      <c r="A17" s="21" t="s">
        <v>8</v>
      </c>
      <c r="B17" s="16">
        <v>38620</v>
      </c>
      <c r="C17" s="2" t="s">
        <v>13</v>
      </c>
      <c r="D17" s="1" t="s">
        <v>16</v>
      </c>
      <c r="E17" s="1" t="s">
        <v>11</v>
      </c>
      <c r="F17" s="1">
        <v>561481</v>
      </c>
      <c r="G17" s="4">
        <v>184.08</v>
      </c>
      <c r="H17" s="10"/>
      <c r="I17" s="2" t="s">
        <v>13</v>
      </c>
      <c r="J17" s="1" t="s">
        <v>17</v>
      </c>
      <c r="K17" s="1" t="s">
        <v>11</v>
      </c>
      <c r="L17" s="1">
        <v>581016</v>
      </c>
      <c r="M17" s="4">
        <v>186.21</v>
      </c>
      <c r="N17" s="10"/>
      <c r="O17" s="2" t="s">
        <v>13</v>
      </c>
      <c r="P17" s="1" t="s">
        <v>10</v>
      </c>
      <c r="Q17" s="1" t="s">
        <v>11</v>
      </c>
      <c r="R17" s="1">
        <v>561301</v>
      </c>
      <c r="S17" s="4">
        <v>187.15</v>
      </c>
      <c r="T17" s="10"/>
    </row>
    <row r="18" spans="1:20" ht="21" customHeight="1">
      <c r="A18" s="21" t="s">
        <v>8</v>
      </c>
      <c r="B18" s="16">
        <v>38626</v>
      </c>
      <c r="C18" s="2" t="s">
        <v>13</v>
      </c>
      <c r="D18" s="1" t="s">
        <v>16</v>
      </c>
      <c r="E18" s="1" t="s">
        <v>11</v>
      </c>
      <c r="F18" s="1">
        <v>561486</v>
      </c>
      <c r="G18" s="4">
        <v>184.75</v>
      </c>
      <c r="H18" s="10"/>
      <c r="I18" s="2" t="s">
        <v>13</v>
      </c>
      <c r="J18" s="1" t="s">
        <v>17</v>
      </c>
      <c r="K18" s="1" t="s">
        <v>11</v>
      </c>
      <c r="L18" s="1">
        <v>658821</v>
      </c>
      <c r="M18" s="4">
        <v>186.5</v>
      </c>
      <c r="N18" s="10"/>
      <c r="O18" s="2" t="s">
        <v>13</v>
      </c>
      <c r="P18" s="1" t="s">
        <v>10</v>
      </c>
      <c r="Q18" s="1" t="s">
        <v>11</v>
      </c>
      <c r="R18" s="1">
        <v>561306</v>
      </c>
      <c r="S18" s="4">
        <v>187.02</v>
      </c>
      <c r="T18" s="10"/>
    </row>
    <row r="19" spans="1:20" ht="21" customHeight="1">
      <c r="A19" s="21" t="s">
        <v>8</v>
      </c>
      <c r="B19" s="16">
        <v>38632</v>
      </c>
      <c r="C19" s="2" t="s">
        <v>13</v>
      </c>
      <c r="D19" s="1" t="s">
        <v>16</v>
      </c>
      <c r="E19" s="1" t="s">
        <v>11</v>
      </c>
      <c r="F19" s="1">
        <v>658881</v>
      </c>
      <c r="G19" s="4">
        <v>184.06</v>
      </c>
      <c r="H19" s="10"/>
      <c r="I19" s="2" t="s">
        <v>13</v>
      </c>
      <c r="J19" s="1" t="s">
        <v>17</v>
      </c>
      <c r="K19" s="1" t="s">
        <v>11</v>
      </c>
      <c r="L19" s="1">
        <v>658826</v>
      </c>
      <c r="M19" s="4">
        <v>185.83</v>
      </c>
      <c r="N19" s="10"/>
      <c r="O19" s="2" t="s">
        <v>13</v>
      </c>
      <c r="P19" s="1" t="s">
        <v>10</v>
      </c>
      <c r="Q19" s="1" t="s">
        <v>11</v>
      </c>
      <c r="R19" s="1">
        <v>561441</v>
      </c>
      <c r="S19" s="4">
        <v>187.39</v>
      </c>
      <c r="T19" s="10"/>
    </row>
    <row r="20" spans="1:20" ht="21" customHeight="1">
      <c r="A20" s="21" t="s">
        <v>8</v>
      </c>
      <c r="B20" s="16">
        <v>38638</v>
      </c>
      <c r="C20" s="2" t="s">
        <v>13</v>
      </c>
      <c r="D20" s="1" t="s">
        <v>16</v>
      </c>
      <c r="E20" s="1" t="s">
        <v>11</v>
      </c>
      <c r="F20" s="1">
        <v>658886</v>
      </c>
      <c r="G20" s="4">
        <v>184.28</v>
      </c>
      <c r="H20" s="10"/>
      <c r="I20" s="2" t="s">
        <v>13</v>
      </c>
      <c r="J20" s="1" t="s">
        <v>17</v>
      </c>
      <c r="K20" s="1" t="s">
        <v>11</v>
      </c>
      <c r="L20" s="1">
        <v>581001</v>
      </c>
      <c r="M20" s="4">
        <v>186.09</v>
      </c>
      <c r="N20" s="10"/>
      <c r="O20" s="2" t="s">
        <v>13</v>
      </c>
      <c r="P20" s="1" t="s">
        <v>10</v>
      </c>
      <c r="Q20" s="1" t="s">
        <v>11</v>
      </c>
      <c r="R20" s="1">
        <v>561446</v>
      </c>
      <c r="S20" s="4">
        <v>186.91</v>
      </c>
      <c r="T20" s="10"/>
    </row>
    <row r="21" spans="1:20" ht="21" customHeight="1">
      <c r="A21" s="21" t="s">
        <v>8</v>
      </c>
      <c r="B21" s="16">
        <v>38644</v>
      </c>
      <c r="C21" s="2" t="s">
        <v>13</v>
      </c>
      <c r="D21" s="1" t="s">
        <v>16</v>
      </c>
      <c r="E21" s="1" t="s">
        <v>11</v>
      </c>
      <c r="F21" s="1">
        <v>561471</v>
      </c>
      <c r="G21" s="4">
        <v>184.48</v>
      </c>
      <c r="H21" s="10"/>
      <c r="I21" s="2">
        <v>0.15</v>
      </c>
      <c r="J21" s="1" t="s">
        <v>17</v>
      </c>
      <c r="K21" s="1" t="s">
        <v>11</v>
      </c>
      <c r="L21" s="1">
        <v>581006</v>
      </c>
      <c r="M21" s="4">
        <v>185.68</v>
      </c>
      <c r="N21" s="10">
        <f>(I21/M21)*244.3902</f>
        <v>0.19742853295993104</v>
      </c>
      <c r="O21" s="2" t="s">
        <v>13</v>
      </c>
      <c r="P21" s="1" t="s">
        <v>10</v>
      </c>
      <c r="Q21" s="1" t="s">
        <v>11</v>
      </c>
      <c r="R21" s="1">
        <v>581131</v>
      </c>
      <c r="S21" s="4">
        <v>186.98</v>
      </c>
      <c r="T21" s="10"/>
    </row>
    <row r="22" spans="1:20" ht="21" customHeight="1">
      <c r="A22" s="21" t="s">
        <v>8</v>
      </c>
      <c r="B22" s="16">
        <v>38650</v>
      </c>
      <c r="C22" s="2" t="s">
        <v>13</v>
      </c>
      <c r="D22" s="1" t="s">
        <v>16</v>
      </c>
      <c r="E22" s="1" t="s">
        <v>11</v>
      </c>
      <c r="F22" s="1">
        <v>561476</v>
      </c>
      <c r="G22" s="4">
        <v>184.47</v>
      </c>
      <c r="H22" s="10"/>
      <c r="I22" s="2" t="s">
        <v>13</v>
      </c>
      <c r="J22" s="1" t="s">
        <v>17</v>
      </c>
      <c r="K22" s="1" t="s">
        <v>11</v>
      </c>
      <c r="L22" s="1">
        <v>561451</v>
      </c>
      <c r="M22" s="4">
        <v>186.81</v>
      </c>
      <c r="N22" s="10"/>
      <c r="O22" s="2" t="s">
        <v>13</v>
      </c>
      <c r="P22" s="1" t="s">
        <v>10</v>
      </c>
      <c r="Q22" s="1" t="s">
        <v>11</v>
      </c>
      <c r="R22" s="1">
        <v>581136</v>
      </c>
      <c r="S22" s="4">
        <v>187.28</v>
      </c>
      <c r="T22" s="10"/>
    </row>
    <row r="23" spans="1:20" ht="21" customHeight="1">
      <c r="A23" s="21" t="s">
        <v>8</v>
      </c>
      <c r="B23" s="16">
        <v>38656</v>
      </c>
      <c r="C23" s="2" t="s">
        <v>13</v>
      </c>
      <c r="D23" s="1" t="s">
        <v>16</v>
      </c>
      <c r="E23" s="1" t="s">
        <v>11</v>
      </c>
      <c r="F23" s="1">
        <v>658861</v>
      </c>
      <c r="G23" s="4">
        <v>184.33</v>
      </c>
      <c r="H23" s="10"/>
      <c r="I23" s="2">
        <v>0.11</v>
      </c>
      <c r="J23" s="1" t="s">
        <v>17</v>
      </c>
      <c r="K23" s="1" t="s">
        <v>11</v>
      </c>
      <c r="L23" s="1">
        <v>561456</v>
      </c>
      <c r="M23" s="4">
        <v>186.13</v>
      </c>
      <c r="N23" s="10">
        <f>(I23/M23)*244.3902</f>
        <v>0.14443089238704132</v>
      </c>
      <c r="O23" s="2" t="s">
        <v>13</v>
      </c>
      <c r="P23" s="1" t="s">
        <v>10</v>
      </c>
      <c r="Q23" s="1" t="s">
        <v>11</v>
      </c>
      <c r="R23" s="1">
        <v>661311</v>
      </c>
      <c r="S23" s="4">
        <v>187.62</v>
      </c>
      <c r="T23" s="10"/>
    </row>
    <row r="24" spans="1:20" ht="21" customHeight="1">
      <c r="A24" s="21" t="s">
        <v>8</v>
      </c>
      <c r="B24" s="16">
        <v>38662</v>
      </c>
      <c r="C24" s="2" t="s">
        <v>13</v>
      </c>
      <c r="D24" s="1" t="s">
        <v>16</v>
      </c>
      <c r="E24" s="1" t="s">
        <v>11</v>
      </c>
      <c r="F24" s="1">
        <v>658866</v>
      </c>
      <c r="G24" s="4">
        <v>184.5</v>
      </c>
      <c r="H24" s="10"/>
      <c r="I24" s="2" t="s">
        <v>13</v>
      </c>
      <c r="J24" s="1" t="s">
        <v>17</v>
      </c>
      <c r="K24" s="1" t="s">
        <v>11</v>
      </c>
      <c r="L24" s="1">
        <v>658841</v>
      </c>
      <c r="M24" s="4">
        <v>185.66</v>
      </c>
      <c r="N24" s="10"/>
      <c r="O24" s="2" t="s">
        <v>13</v>
      </c>
      <c r="P24" s="1" t="s">
        <v>10</v>
      </c>
      <c r="Q24" s="1" t="s">
        <v>11</v>
      </c>
      <c r="R24" s="1">
        <v>661316</v>
      </c>
      <c r="S24" s="4">
        <v>187.69</v>
      </c>
      <c r="T24" s="10"/>
    </row>
    <row r="25" spans="1:20" ht="21" customHeight="1">
      <c r="A25" s="21" t="s">
        <v>8</v>
      </c>
      <c r="B25" s="16">
        <v>38668</v>
      </c>
      <c r="C25" s="2" t="s">
        <v>13</v>
      </c>
      <c r="D25" s="1" t="s">
        <v>16</v>
      </c>
      <c r="E25" s="1" t="s">
        <v>11</v>
      </c>
      <c r="F25" s="1">
        <v>658851</v>
      </c>
      <c r="G25" s="4">
        <v>184.55</v>
      </c>
      <c r="H25" s="10"/>
      <c r="I25" s="2" t="s">
        <v>13</v>
      </c>
      <c r="J25" s="1" t="s">
        <v>17</v>
      </c>
      <c r="K25" s="1" t="s">
        <v>11</v>
      </c>
      <c r="L25" s="1">
        <v>658846</v>
      </c>
      <c r="M25" s="4">
        <v>186.67</v>
      </c>
      <c r="N25" s="10"/>
      <c r="O25" s="2" t="s">
        <v>13</v>
      </c>
      <c r="P25" s="1" t="s">
        <v>10</v>
      </c>
      <c r="Q25" s="1" t="s">
        <v>11</v>
      </c>
      <c r="R25" s="1">
        <v>658891</v>
      </c>
      <c r="S25" s="4">
        <v>187.57</v>
      </c>
      <c r="T25" s="10"/>
    </row>
    <row r="26" spans="1:20" ht="21" customHeight="1">
      <c r="A26" s="21" t="s">
        <v>8</v>
      </c>
      <c r="B26" s="16">
        <v>38674</v>
      </c>
      <c r="C26" s="2" t="s">
        <v>13</v>
      </c>
      <c r="D26" s="1" t="s">
        <v>16</v>
      </c>
      <c r="E26" s="1" t="s">
        <v>11</v>
      </c>
      <c r="F26" s="1">
        <v>658856</v>
      </c>
      <c r="G26" s="4">
        <v>184.83</v>
      </c>
      <c r="H26" s="10"/>
      <c r="I26" s="2" t="s">
        <v>13</v>
      </c>
      <c r="J26" s="1" t="s">
        <v>17</v>
      </c>
      <c r="K26" s="1" t="s">
        <v>11</v>
      </c>
      <c r="L26" s="1">
        <v>661301</v>
      </c>
      <c r="M26" s="4">
        <v>186.15</v>
      </c>
      <c r="N26" s="10"/>
      <c r="O26" s="2" t="s">
        <v>13</v>
      </c>
      <c r="P26" s="1" t="s">
        <v>10</v>
      </c>
      <c r="Q26" s="1" t="s">
        <v>11</v>
      </c>
      <c r="R26" s="1">
        <v>658896</v>
      </c>
      <c r="S26" s="4">
        <v>187.94</v>
      </c>
      <c r="T26" s="10"/>
    </row>
    <row r="27" spans="1:20" ht="21" customHeight="1">
      <c r="A27" s="21" t="s">
        <v>8</v>
      </c>
      <c r="B27" s="16">
        <v>38680</v>
      </c>
      <c r="C27" s="2" t="s">
        <v>13</v>
      </c>
      <c r="D27" s="1" t="s">
        <v>16</v>
      </c>
      <c r="E27" s="1" t="s">
        <v>11</v>
      </c>
      <c r="F27" s="1">
        <v>658901</v>
      </c>
      <c r="G27" s="4">
        <v>184.55</v>
      </c>
      <c r="H27" s="10"/>
      <c r="I27" s="2" t="s">
        <v>13</v>
      </c>
      <c r="J27" s="1" t="s">
        <v>17</v>
      </c>
      <c r="K27" s="1" t="s">
        <v>11</v>
      </c>
      <c r="L27" s="1">
        <v>661306</v>
      </c>
      <c r="M27" s="4">
        <v>186.69</v>
      </c>
      <c r="N27" s="10"/>
      <c r="O27" s="2" t="s">
        <v>13</v>
      </c>
      <c r="P27" s="1" t="s">
        <v>10</v>
      </c>
      <c r="Q27" s="1" t="s">
        <v>11</v>
      </c>
      <c r="R27" s="1">
        <v>559241</v>
      </c>
      <c r="S27" s="4">
        <v>187.8</v>
      </c>
      <c r="T27" s="10"/>
    </row>
    <row r="28" spans="1:20" ht="21" customHeight="1">
      <c r="A28" s="21" t="s">
        <v>8</v>
      </c>
      <c r="B28" s="16">
        <v>38686</v>
      </c>
      <c r="C28" s="2" t="s">
        <v>13</v>
      </c>
      <c r="D28" s="1" t="s">
        <v>16</v>
      </c>
      <c r="E28" s="1" t="s">
        <v>11</v>
      </c>
      <c r="F28" s="1">
        <v>658906</v>
      </c>
      <c r="G28" s="4">
        <v>184.58</v>
      </c>
      <c r="H28" s="10"/>
      <c r="I28" s="2" t="s">
        <v>13</v>
      </c>
      <c r="J28" s="1" t="s">
        <v>17</v>
      </c>
      <c r="K28" s="1" t="s">
        <v>11</v>
      </c>
      <c r="L28" s="1">
        <v>561491</v>
      </c>
      <c r="M28" s="4">
        <v>186</v>
      </c>
      <c r="N28" s="10"/>
      <c r="O28" s="2" t="s">
        <v>13</v>
      </c>
      <c r="P28" s="1" t="s">
        <v>10</v>
      </c>
      <c r="Q28" s="1" t="s">
        <v>11</v>
      </c>
      <c r="R28" s="1">
        <v>559246</v>
      </c>
      <c r="S28" s="4">
        <v>187.42</v>
      </c>
      <c r="T28" s="10"/>
    </row>
    <row r="29" spans="1:20" ht="21" customHeight="1">
      <c r="A29" s="21" t="s">
        <v>8</v>
      </c>
      <c r="B29" s="16">
        <v>38692</v>
      </c>
      <c r="C29" s="2" t="s">
        <v>13</v>
      </c>
      <c r="D29" s="1" t="s">
        <v>16</v>
      </c>
      <c r="E29" s="1" t="s">
        <v>11</v>
      </c>
      <c r="F29" s="1">
        <v>731081</v>
      </c>
      <c r="G29" s="4">
        <v>184.61</v>
      </c>
      <c r="H29" s="10"/>
      <c r="I29" s="2" t="s">
        <v>13</v>
      </c>
      <c r="J29" s="1" t="s">
        <v>17</v>
      </c>
      <c r="K29" s="1" t="s">
        <v>11</v>
      </c>
      <c r="L29" s="1">
        <v>731021</v>
      </c>
      <c r="M29" s="4">
        <v>186.75</v>
      </c>
      <c r="N29" s="10"/>
      <c r="O29" s="2" t="s">
        <v>13</v>
      </c>
      <c r="P29" s="1" t="s">
        <v>10</v>
      </c>
      <c r="Q29" s="1" t="s">
        <v>11</v>
      </c>
      <c r="R29" s="1">
        <v>561461</v>
      </c>
      <c r="S29" s="4">
        <v>188</v>
      </c>
      <c r="T29" s="10"/>
    </row>
    <row r="30" spans="1:20" ht="21" customHeight="1">
      <c r="A30" s="21" t="s">
        <v>8</v>
      </c>
      <c r="B30" s="16">
        <v>38698</v>
      </c>
      <c r="C30" s="2" t="s">
        <v>13</v>
      </c>
      <c r="D30" s="1" t="s">
        <v>16</v>
      </c>
      <c r="E30" s="1" t="s">
        <v>11</v>
      </c>
      <c r="F30" s="1">
        <v>731086</v>
      </c>
      <c r="G30" s="4">
        <v>184.49</v>
      </c>
      <c r="H30" s="10"/>
      <c r="I30" s="2" t="s">
        <v>13</v>
      </c>
      <c r="J30" s="1" t="s">
        <v>17</v>
      </c>
      <c r="K30" s="1" t="s">
        <v>11</v>
      </c>
      <c r="L30" s="1">
        <v>731026</v>
      </c>
      <c r="M30" s="4">
        <v>186.41</v>
      </c>
      <c r="N30" s="10"/>
      <c r="O30" s="2" t="s">
        <v>13</v>
      </c>
      <c r="P30" s="1" t="s">
        <v>10</v>
      </c>
      <c r="Q30" s="1" t="s">
        <v>11</v>
      </c>
      <c r="R30" s="1">
        <v>561466</v>
      </c>
      <c r="S30" s="4">
        <v>187.52</v>
      </c>
      <c r="T30" s="10"/>
    </row>
    <row r="31" spans="1:20" ht="21" customHeight="1">
      <c r="A31" s="21" t="s">
        <v>8</v>
      </c>
      <c r="B31" s="16">
        <v>38704</v>
      </c>
      <c r="C31" s="2" t="s">
        <v>13</v>
      </c>
      <c r="D31" s="1" t="s">
        <v>16</v>
      </c>
      <c r="E31" s="1" t="s">
        <v>11</v>
      </c>
      <c r="F31" s="1">
        <v>728951</v>
      </c>
      <c r="G31" s="4">
        <v>184.86</v>
      </c>
      <c r="H31" s="10"/>
      <c r="I31" s="2" t="s">
        <v>13</v>
      </c>
      <c r="J31" s="1" t="s">
        <v>17</v>
      </c>
      <c r="K31" s="1" t="s">
        <v>11</v>
      </c>
      <c r="L31" s="1">
        <v>731591</v>
      </c>
      <c r="M31" s="4">
        <v>186.4</v>
      </c>
      <c r="N31" s="10"/>
      <c r="O31" s="2" t="s">
        <v>13</v>
      </c>
      <c r="P31" s="1" t="s">
        <v>10</v>
      </c>
      <c r="Q31" s="1" t="s">
        <v>11</v>
      </c>
      <c r="R31" s="1">
        <v>731061</v>
      </c>
      <c r="S31" s="4">
        <v>187.69</v>
      </c>
      <c r="T31" s="10"/>
    </row>
    <row r="32" spans="1:20" ht="21" customHeight="1">
      <c r="A32" s="21" t="s">
        <v>8</v>
      </c>
      <c r="B32" s="16">
        <v>38710</v>
      </c>
      <c r="C32" s="2" t="s">
        <v>13</v>
      </c>
      <c r="D32" s="1" t="s">
        <v>16</v>
      </c>
      <c r="E32" s="1" t="s">
        <v>11</v>
      </c>
      <c r="F32" s="1">
        <v>728956</v>
      </c>
      <c r="G32" s="4">
        <v>184.46</v>
      </c>
      <c r="H32" s="10"/>
      <c r="I32" s="2" t="s">
        <v>13</v>
      </c>
      <c r="J32" s="1" t="s">
        <v>17</v>
      </c>
      <c r="K32" s="1" t="s">
        <v>11</v>
      </c>
      <c r="L32" s="1">
        <v>731596</v>
      </c>
      <c r="M32" s="4">
        <v>186.46</v>
      </c>
      <c r="N32" s="10"/>
      <c r="O32" s="2" t="s">
        <v>13</v>
      </c>
      <c r="P32" s="1" t="s">
        <v>10</v>
      </c>
      <c r="Q32" s="1" t="s">
        <v>11</v>
      </c>
      <c r="R32" s="1">
        <v>731066</v>
      </c>
      <c r="S32" s="4">
        <v>187.73</v>
      </c>
      <c r="T32" s="10"/>
    </row>
    <row r="33" spans="1:20" ht="21" customHeight="1">
      <c r="A33" s="21" t="s">
        <v>8</v>
      </c>
      <c r="B33" s="16">
        <v>38716</v>
      </c>
      <c r="C33" s="2" t="s">
        <v>13</v>
      </c>
      <c r="D33" s="1" t="s">
        <v>16</v>
      </c>
      <c r="E33" s="1" t="s">
        <v>11</v>
      </c>
      <c r="F33" s="1">
        <v>559261</v>
      </c>
      <c r="G33" s="4">
        <v>184.71</v>
      </c>
      <c r="H33" s="10"/>
      <c r="I33" s="2" t="s">
        <v>13</v>
      </c>
      <c r="J33" s="1" t="s">
        <v>17</v>
      </c>
      <c r="K33" s="1" t="s">
        <v>11</v>
      </c>
      <c r="L33" s="1">
        <v>728721</v>
      </c>
      <c r="M33" s="4">
        <v>186.69</v>
      </c>
      <c r="N33" s="10"/>
      <c r="O33" s="2" t="s">
        <v>13</v>
      </c>
      <c r="P33" s="1" t="s">
        <v>10</v>
      </c>
      <c r="Q33" s="1" t="s">
        <v>11</v>
      </c>
      <c r="R33" s="1">
        <v>559251</v>
      </c>
      <c r="S33" s="4">
        <v>187.71</v>
      </c>
      <c r="T33" s="10"/>
    </row>
    <row r="34" spans="1:20" ht="21" customHeight="1">
      <c r="A34" s="21" t="s">
        <v>8</v>
      </c>
      <c r="B34" s="16">
        <v>38722</v>
      </c>
      <c r="C34" s="2" t="s">
        <v>13</v>
      </c>
      <c r="D34" s="1" t="s">
        <v>16</v>
      </c>
      <c r="E34" s="1" t="s">
        <v>11</v>
      </c>
      <c r="F34" s="1">
        <v>559266</v>
      </c>
      <c r="G34" s="4">
        <v>184.77</v>
      </c>
      <c r="H34" s="10"/>
      <c r="I34" s="2" t="s">
        <v>13</v>
      </c>
      <c r="J34" s="1" t="s">
        <v>17</v>
      </c>
      <c r="K34" s="1" t="s">
        <v>11</v>
      </c>
      <c r="L34" s="1">
        <v>728726</v>
      </c>
      <c r="M34" s="4">
        <v>186.61</v>
      </c>
      <c r="N34" s="10"/>
      <c r="O34" s="2" t="s">
        <v>13</v>
      </c>
      <c r="P34" s="1" t="s">
        <v>10</v>
      </c>
      <c r="Q34" s="1" t="s">
        <v>11</v>
      </c>
      <c r="R34" s="1">
        <v>559256</v>
      </c>
      <c r="S34" s="4">
        <v>187.28</v>
      </c>
      <c r="T34" s="10"/>
    </row>
    <row r="35" spans="1:20" ht="21" customHeight="1">
      <c r="A35" s="21" t="s">
        <v>8</v>
      </c>
      <c r="B35" s="16">
        <v>38728</v>
      </c>
      <c r="C35" s="2" t="s">
        <v>13</v>
      </c>
      <c r="D35" s="1" t="s">
        <v>16</v>
      </c>
      <c r="E35" s="1" t="s">
        <v>11</v>
      </c>
      <c r="F35" s="1">
        <v>710381</v>
      </c>
      <c r="G35" s="4">
        <v>184.36</v>
      </c>
      <c r="H35" s="10"/>
      <c r="I35" s="2" t="s">
        <v>13</v>
      </c>
      <c r="J35" s="1" t="s">
        <v>17</v>
      </c>
      <c r="K35" s="1" t="s">
        <v>11</v>
      </c>
      <c r="L35" s="1">
        <v>710461</v>
      </c>
      <c r="M35" s="4">
        <v>186.18</v>
      </c>
      <c r="N35" s="10"/>
      <c r="O35" s="2" t="s">
        <v>13</v>
      </c>
      <c r="P35" s="1" t="s">
        <v>10</v>
      </c>
      <c r="Q35" s="1" t="s">
        <v>11</v>
      </c>
      <c r="R35" s="1">
        <v>557891</v>
      </c>
      <c r="S35" s="4">
        <v>187.87</v>
      </c>
      <c r="T35" s="10"/>
    </row>
    <row r="36" spans="1:20" ht="21" customHeight="1">
      <c r="A36" s="21" t="s">
        <v>8</v>
      </c>
      <c r="B36" s="16">
        <v>38734</v>
      </c>
      <c r="C36" s="2" t="s">
        <v>13</v>
      </c>
      <c r="D36" s="1" t="s">
        <v>16</v>
      </c>
      <c r="E36" s="1" t="s">
        <v>11</v>
      </c>
      <c r="F36" s="1">
        <v>710386</v>
      </c>
      <c r="G36" s="4">
        <v>184.59</v>
      </c>
      <c r="H36" s="10"/>
      <c r="I36" s="2" t="s">
        <v>13</v>
      </c>
      <c r="J36" s="1" t="s">
        <v>17</v>
      </c>
      <c r="K36" s="1" t="s">
        <v>11</v>
      </c>
      <c r="L36" s="1">
        <v>710466</v>
      </c>
      <c r="M36" s="4">
        <v>186.45</v>
      </c>
      <c r="N36" s="10"/>
      <c r="O36" s="2" t="s">
        <v>13</v>
      </c>
      <c r="P36" s="1" t="s">
        <v>10</v>
      </c>
      <c r="Q36" s="1" t="s">
        <v>11</v>
      </c>
      <c r="R36" s="1">
        <v>557896</v>
      </c>
      <c r="S36" s="4">
        <v>187.94</v>
      </c>
      <c r="T36" s="10"/>
    </row>
    <row r="37" spans="1:20" ht="21" customHeight="1">
      <c r="A37" s="21" t="s">
        <v>8</v>
      </c>
      <c r="B37" s="16">
        <v>38740</v>
      </c>
      <c r="C37" s="2" t="s">
        <v>13</v>
      </c>
      <c r="D37" s="1" t="s">
        <v>16</v>
      </c>
      <c r="E37" s="1" t="s">
        <v>11</v>
      </c>
      <c r="F37" s="1">
        <v>710521</v>
      </c>
      <c r="G37" s="4">
        <v>184.76</v>
      </c>
      <c r="H37" s="10"/>
      <c r="I37" s="2" t="s">
        <v>13</v>
      </c>
      <c r="J37" s="1" t="s">
        <v>17</v>
      </c>
      <c r="K37" s="1" t="s">
        <v>11</v>
      </c>
      <c r="L37" s="1">
        <v>557871</v>
      </c>
      <c r="M37" s="4">
        <v>186.28</v>
      </c>
      <c r="N37" s="10"/>
      <c r="O37" s="2" t="s">
        <v>13</v>
      </c>
      <c r="P37" s="1" t="s">
        <v>10</v>
      </c>
      <c r="Q37" s="1" t="s">
        <v>11</v>
      </c>
      <c r="R37" s="1">
        <v>710501</v>
      </c>
      <c r="S37" s="4">
        <v>187.32</v>
      </c>
      <c r="T37" s="10"/>
    </row>
    <row r="38" spans="1:20" ht="21" customHeight="1">
      <c r="A38" s="21" t="s">
        <v>8</v>
      </c>
      <c r="B38" s="16">
        <v>38746</v>
      </c>
      <c r="C38" s="2" t="s">
        <v>13</v>
      </c>
      <c r="D38" s="1" t="s">
        <v>16</v>
      </c>
      <c r="E38" s="1" t="s">
        <v>11</v>
      </c>
      <c r="F38" s="1">
        <v>710526</v>
      </c>
      <c r="G38" s="4">
        <v>184.19</v>
      </c>
      <c r="H38" s="10"/>
      <c r="I38" s="2">
        <v>0.079</v>
      </c>
      <c r="J38" s="1" t="s">
        <v>17</v>
      </c>
      <c r="K38" s="1" t="s">
        <v>11</v>
      </c>
      <c r="L38" s="1">
        <v>557876</v>
      </c>
      <c r="M38" s="4">
        <v>186.12</v>
      </c>
      <c r="N38" s="10">
        <f>(I38/M38)*244.3902</f>
        <v>0.1037332140554481</v>
      </c>
      <c r="O38" s="2" t="s">
        <v>13</v>
      </c>
      <c r="P38" s="1" t="s">
        <v>10</v>
      </c>
      <c r="Q38" s="1" t="s">
        <v>11</v>
      </c>
      <c r="R38" s="1">
        <v>710506</v>
      </c>
      <c r="S38" s="4">
        <v>187.52</v>
      </c>
      <c r="T38" s="10"/>
    </row>
    <row r="39" spans="8:20" ht="21" customHeight="1">
      <c r="H39" s="23"/>
      <c r="N39" s="23"/>
      <c r="T39" s="23"/>
    </row>
    <row r="40" spans="5:20" ht="21" customHeight="1">
      <c r="E40" s="29" t="s">
        <v>20</v>
      </c>
      <c r="F40" s="29"/>
      <c r="G40" s="29"/>
      <c r="H40" s="17">
        <f>MIN(H4:H38)</f>
        <v>0</v>
      </c>
      <c r="N40" s="17">
        <f>MIN(N4:N38)</f>
        <v>0.1037332140554481</v>
      </c>
      <c r="T40" s="17">
        <f>MIN(T4:T38)</f>
        <v>0</v>
      </c>
    </row>
    <row r="41" spans="5:20" ht="21" customHeight="1">
      <c r="E41" s="29" t="s">
        <v>21</v>
      </c>
      <c r="F41" s="29"/>
      <c r="G41" s="29"/>
      <c r="H41" s="17">
        <f>MAX(H4:H38)</f>
        <v>0</v>
      </c>
      <c r="N41" s="17">
        <f>MAX(N4:N38)</f>
        <v>0.19742853295993104</v>
      </c>
      <c r="T41" s="17">
        <f>MAX(T4:T38)</f>
        <v>0</v>
      </c>
    </row>
    <row r="42" spans="5:20" ht="21" customHeight="1">
      <c r="E42" s="29" t="s">
        <v>22</v>
      </c>
      <c r="F42" s="29"/>
      <c r="G42" s="29"/>
      <c r="H42" s="17" t="e">
        <f>MEDIAN(H4:H38)</f>
        <v>#NUM!</v>
      </c>
      <c r="N42" s="17">
        <f>MEDIAN(N4:N38)</f>
        <v>0.14443089238704132</v>
      </c>
      <c r="T42" s="17" t="e">
        <f>MEDIAN(T4:T38)</f>
        <v>#NUM!</v>
      </c>
    </row>
    <row r="43" spans="5:20" ht="21" customHeight="1">
      <c r="E43" s="29" t="s">
        <v>23</v>
      </c>
      <c r="F43" s="29"/>
      <c r="G43" s="29"/>
      <c r="H43" s="17" t="e">
        <f>AVERAGE(H4:H38)</f>
        <v>#DIV/0!</v>
      </c>
      <c r="N43" s="17">
        <f>AVERAGE(N4:N38)</f>
        <v>0.14853087980080681</v>
      </c>
      <c r="T43" s="17" t="e">
        <f>AVERAGE(T4:T38)</f>
        <v>#DIV/0!</v>
      </c>
    </row>
    <row r="44" spans="5:20" ht="21" customHeight="1">
      <c r="E44" s="30" t="s">
        <v>29</v>
      </c>
      <c r="F44" s="29"/>
      <c r="G44" s="29"/>
      <c r="H44" s="17" t="e">
        <f>STDEV(H4:H38)</f>
        <v>#DIV/0!</v>
      </c>
      <c r="N44" s="17">
        <f>STDEV(N4:N38)</f>
        <v>0.046982024421559</v>
      </c>
      <c r="T44" s="17" t="e">
        <f>STDEV(T4:T38)</f>
        <v>#DIV/0!</v>
      </c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109" spans="1:8" ht="12.75">
      <c r="A109" s="5"/>
      <c r="B109" s="5"/>
      <c r="C109" s="2"/>
      <c r="D109" s="1"/>
      <c r="E109" s="1"/>
      <c r="F109" s="1"/>
      <c r="G109" s="4"/>
      <c r="H109" s="4"/>
    </row>
    <row r="110" spans="1:8" ht="12.75">
      <c r="A110" s="5"/>
      <c r="B110" s="5"/>
      <c r="C110" s="2"/>
      <c r="D110" s="1"/>
      <c r="E110" s="1"/>
      <c r="F110" s="1"/>
      <c r="G110" s="4"/>
      <c r="H110" s="4"/>
    </row>
    <row r="111" spans="1:8" ht="12.75">
      <c r="A111" s="5"/>
      <c r="B111" s="5"/>
      <c r="C111" s="2"/>
      <c r="D111" s="1"/>
      <c r="E111" s="1"/>
      <c r="F111" s="1"/>
      <c r="G111" s="4"/>
      <c r="H111" s="4"/>
    </row>
    <row r="112" spans="1:8" ht="12.75">
      <c r="A112" s="5"/>
      <c r="B112" s="5"/>
      <c r="C112" s="2"/>
      <c r="D112" s="1"/>
      <c r="E112" s="1"/>
      <c r="F112" s="1"/>
      <c r="G112" s="4"/>
      <c r="H112" s="4"/>
    </row>
    <row r="113" spans="1:8" ht="12.75">
      <c r="A113" s="5"/>
      <c r="B113" s="5"/>
      <c r="C113" s="2"/>
      <c r="D113" s="1"/>
      <c r="E113" s="1"/>
      <c r="F113" s="1"/>
      <c r="G113" s="4"/>
      <c r="H113" s="4"/>
    </row>
    <row r="114" spans="1:8" ht="12.75">
      <c r="A114" s="5"/>
      <c r="B114" s="5"/>
      <c r="C114" s="2"/>
      <c r="D114" s="1"/>
      <c r="E114" s="1"/>
      <c r="F114" s="1"/>
      <c r="G114" s="4"/>
      <c r="H114" s="4"/>
    </row>
    <row r="115" spans="1:8" ht="12.75">
      <c r="A115" s="5"/>
      <c r="B115" s="5"/>
      <c r="C115" s="2"/>
      <c r="D115" s="1"/>
      <c r="E115" s="1"/>
      <c r="F115" s="1"/>
      <c r="G115" s="4"/>
      <c r="H115" s="4"/>
    </row>
    <row r="116" spans="1:8" ht="12.75">
      <c r="A116" s="5"/>
      <c r="B116" s="5"/>
      <c r="C116" s="2"/>
      <c r="D116" s="1"/>
      <c r="E116" s="1"/>
      <c r="F116" s="1"/>
      <c r="G116" s="4"/>
      <c r="H116" s="4"/>
    </row>
    <row r="117" spans="1:8" ht="12.75">
      <c r="A117" s="5"/>
      <c r="B117" s="5"/>
      <c r="C117" s="2"/>
      <c r="D117" s="1"/>
      <c r="E117" s="1"/>
      <c r="F117" s="1"/>
      <c r="G117" s="4"/>
      <c r="H117" s="4"/>
    </row>
    <row r="118" spans="1:8" ht="12.75">
      <c r="A118" s="5"/>
      <c r="B118" s="5"/>
      <c r="C118" s="2"/>
      <c r="D118" s="1"/>
      <c r="E118" s="1"/>
      <c r="F118" s="1"/>
      <c r="G118" s="4"/>
      <c r="H118" s="4"/>
    </row>
    <row r="119" spans="1:8" ht="12.75">
      <c r="A119" s="5"/>
      <c r="B119" s="5"/>
      <c r="C119" s="2"/>
      <c r="D119" s="1"/>
      <c r="E119" s="1"/>
      <c r="F119" s="1"/>
      <c r="G119" s="4"/>
      <c r="H119" s="4"/>
    </row>
    <row r="120" spans="1:8" ht="12.75">
      <c r="A120" s="5"/>
      <c r="B120" s="5"/>
      <c r="C120" s="2"/>
      <c r="D120" s="1"/>
      <c r="E120" s="1"/>
      <c r="F120" s="1"/>
      <c r="G120" s="4"/>
      <c r="H120" s="4"/>
    </row>
    <row r="121" spans="1:8" ht="12.75">
      <c r="A121" s="5"/>
      <c r="B121" s="5"/>
      <c r="C121" s="2"/>
      <c r="D121" s="1"/>
      <c r="E121" s="1"/>
      <c r="F121" s="1"/>
      <c r="G121" s="4"/>
      <c r="H121" s="4"/>
    </row>
    <row r="122" spans="1:8" ht="12.75">
      <c r="A122" s="5"/>
      <c r="B122" s="5"/>
      <c r="C122" s="2"/>
      <c r="D122" s="1"/>
      <c r="E122" s="1"/>
      <c r="F122" s="1"/>
      <c r="G122" s="4"/>
      <c r="H122" s="4"/>
    </row>
    <row r="123" spans="1:8" ht="12.75">
      <c r="A123" s="5"/>
      <c r="B123" s="5"/>
      <c r="C123" s="2"/>
      <c r="D123" s="1"/>
      <c r="E123" s="1"/>
      <c r="F123" s="1"/>
      <c r="G123" s="4"/>
      <c r="H123" s="4"/>
    </row>
    <row r="124" spans="1:8" ht="12.75">
      <c r="A124" s="5"/>
      <c r="B124" s="5"/>
      <c r="C124" s="2"/>
      <c r="D124" s="1"/>
      <c r="E124" s="1"/>
      <c r="F124" s="1"/>
      <c r="G124" s="4"/>
      <c r="H124" s="4"/>
    </row>
    <row r="125" spans="1:8" ht="12.75">
      <c r="A125" s="5"/>
      <c r="B125" s="5"/>
      <c r="C125" s="2"/>
      <c r="D125" s="1"/>
      <c r="E125" s="1"/>
      <c r="F125" s="1"/>
      <c r="G125" s="4"/>
      <c r="H125" s="4"/>
    </row>
    <row r="126" spans="1:8" ht="12.75">
      <c r="A126" s="5"/>
      <c r="B126" s="5"/>
      <c r="C126" s="2"/>
      <c r="D126" s="1"/>
      <c r="E126" s="1"/>
      <c r="F126" s="1"/>
      <c r="G126" s="4"/>
      <c r="H126" s="4"/>
    </row>
    <row r="127" spans="1:8" ht="12.75">
      <c r="A127" s="5"/>
      <c r="B127" s="5"/>
      <c r="C127" s="2"/>
      <c r="D127" s="1"/>
      <c r="E127" s="1"/>
      <c r="F127" s="1"/>
      <c r="G127" s="4"/>
      <c r="H127" s="4"/>
    </row>
    <row r="128" spans="1:8" ht="12.75">
      <c r="A128" s="5"/>
      <c r="B128" s="5"/>
      <c r="C128" s="2"/>
      <c r="D128" s="1"/>
      <c r="E128" s="1"/>
      <c r="F128" s="1"/>
      <c r="G128" s="4"/>
      <c r="H128" s="4"/>
    </row>
    <row r="129" spans="1:8" ht="12.75">
      <c r="A129" s="5"/>
      <c r="B129" s="5"/>
      <c r="C129" s="2"/>
      <c r="D129" s="1"/>
      <c r="E129" s="1"/>
      <c r="F129" s="1"/>
      <c r="G129" s="4"/>
      <c r="H129" s="4"/>
    </row>
    <row r="130" spans="1:8" ht="12.75">
      <c r="A130" s="5"/>
      <c r="B130" s="5"/>
      <c r="C130" s="2"/>
      <c r="D130" s="1"/>
      <c r="E130" s="1"/>
      <c r="F130" s="1"/>
      <c r="G130" s="4"/>
      <c r="H130" s="4"/>
    </row>
    <row r="131" spans="1:8" ht="12.75">
      <c r="A131" s="5"/>
      <c r="B131" s="5"/>
      <c r="C131" s="2"/>
      <c r="D131" s="1"/>
      <c r="E131" s="1"/>
      <c r="F131" s="1"/>
      <c r="G131" s="4"/>
      <c r="H131" s="4"/>
    </row>
    <row r="132" spans="1:8" ht="12.75">
      <c r="A132" s="5"/>
      <c r="B132" s="5"/>
      <c r="C132" s="2"/>
      <c r="D132" s="1"/>
      <c r="E132" s="1"/>
      <c r="F132" s="1"/>
      <c r="G132" s="4"/>
      <c r="H132" s="4"/>
    </row>
    <row r="133" spans="1:8" ht="12.75">
      <c r="A133" s="5"/>
      <c r="B133" s="5"/>
      <c r="C133" s="2"/>
      <c r="D133" s="1"/>
      <c r="E133" s="1"/>
      <c r="F133" s="1"/>
      <c r="G133" s="4"/>
      <c r="H133" s="4"/>
    </row>
    <row r="134" spans="1:8" ht="12.75">
      <c r="A134" s="5"/>
      <c r="B134" s="5"/>
      <c r="C134" s="2"/>
      <c r="D134" s="1"/>
      <c r="E134" s="1"/>
      <c r="F134" s="1"/>
      <c r="G134" s="4"/>
      <c r="H134" s="4"/>
    </row>
    <row r="135" spans="1:8" ht="12.75">
      <c r="A135" s="5"/>
      <c r="B135" s="5"/>
      <c r="C135" s="2"/>
      <c r="D135" s="1"/>
      <c r="E135" s="1"/>
      <c r="F135" s="1"/>
      <c r="G135" s="4"/>
      <c r="H135" s="4"/>
    </row>
    <row r="136" spans="1:8" ht="12.75">
      <c r="A136" s="5"/>
      <c r="B136" s="5"/>
      <c r="C136" s="2"/>
      <c r="D136" s="1"/>
      <c r="E136" s="1"/>
      <c r="F136" s="1"/>
      <c r="G136" s="4"/>
      <c r="H136" s="4"/>
    </row>
    <row r="137" spans="1:8" ht="12.75">
      <c r="A137" s="5"/>
      <c r="B137" s="5"/>
      <c r="C137" s="2"/>
      <c r="D137" s="1"/>
      <c r="E137" s="1"/>
      <c r="F137" s="1"/>
      <c r="G137" s="4"/>
      <c r="H137" s="4"/>
    </row>
    <row r="138" spans="1:8" ht="12.75">
      <c r="A138" s="5"/>
      <c r="B138" s="5"/>
      <c r="C138" s="2"/>
      <c r="D138" s="1"/>
      <c r="E138" s="1"/>
      <c r="F138" s="1"/>
      <c r="G138" s="4"/>
      <c r="H138" s="4"/>
    </row>
    <row r="139" spans="1:8" ht="12.75">
      <c r="A139" s="5"/>
      <c r="B139" s="5"/>
      <c r="C139" s="2"/>
      <c r="D139" s="1"/>
      <c r="E139" s="1"/>
      <c r="F139" s="1"/>
      <c r="G139" s="4"/>
      <c r="H139" s="4"/>
    </row>
    <row r="140" spans="1:8" ht="12.75">
      <c r="A140" s="5"/>
      <c r="B140" s="5"/>
      <c r="C140" s="2"/>
      <c r="D140" s="1"/>
      <c r="E140" s="1"/>
      <c r="F140" s="1"/>
      <c r="G140" s="4"/>
      <c r="H140" s="4"/>
    </row>
    <row r="141" spans="1:8" ht="12.75">
      <c r="A141" s="5"/>
      <c r="B141" s="5"/>
      <c r="C141" s="2"/>
      <c r="D141" s="1"/>
      <c r="E141" s="1"/>
      <c r="F141" s="1"/>
      <c r="G141" s="4"/>
      <c r="H141" s="4"/>
    </row>
    <row r="142" spans="1:8" ht="12.75">
      <c r="A142" s="5"/>
      <c r="B142" s="5"/>
      <c r="C142" s="2"/>
      <c r="D142" s="1"/>
      <c r="E142" s="1"/>
      <c r="F142" s="1"/>
      <c r="G142" s="4"/>
      <c r="H142" s="4"/>
    </row>
    <row r="143" spans="1:8" ht="12.75">
      <c r="A143" s="5"/>
      <c r="B143" s="5"/>
      <c r="C143" s="2"/>
      <c r="D143" s="1"/>
      <c r="E143" s="1"/>
      <c r="F143" s="1"/>
      <c r="G143" s="4"/>
      <c r="H143" s="4"/>
    </row>
    <row r="144" spans="1:8" ht="12.75">
      <c r="A144" s="5"/>
      <c r="B144" s="5"/>
      <c r="C144" s="2"/>
      <c r="D144" s="1"/>
      <c r="E144" s="1"/>
      <c r="F144" s="1"/>
      <c r="G144" s="4"/>
      <c r="H144" s="4"/>
    </row>
    <row r="145" spans="1:8" ht="12.75">
      <c r="A145" s="5"/>
      <c r="B145" s="5"/>
      <c r="C145" s="2"/>
      <c r="D145" s="1"/>
      <c r="E145" s="1"/>
      <c r="F145" s="1"/>
      <c r="G145" s="4"/>
      <c r="H145" s="4"/>
    </row>
    <row r="146" spans="1:8" ht="12.75">
      <c r="A146" s="5"/>
      <c r="B146" s="5"/>
      <c r="C146" s="2"/>
      <c r="D146" s="1"/>
      <c r="E146" s="1"/>
      <c r="F146" s="1"/>
      <c r="G146" s="4"/>
      <c r="H146" s="4"/>
    </row>
    <row r="147" spans="1:8" ht="12.75">
      <c r="A147" s="5"/>
      <c r="B147" s="5"/>
      <c r="C147" s="2"/>
      <c r="D147" s="1"/>
      <c r="E147" s="1"/>
      <c r="F147" s="1"/>
      <c r="G147" s="4"/>
      <c r="H147" s="4"/>
    </row>
    <row r="148" spans="1:8" ht="12.75">
      <c r="A148" s="5"/>
      <c r="B148" s="5"/>
      <c r="C148" s="2"/>
      <c r="D148" s="1"/>
      <c r="E148" s="1"/>
      <c r="F148" s="1"/>
      <c r="G148" s="4"/>
      <c r="H148" s="4"/>
    </row>
    <row r="149" spans="1:8" ht="12.75">
      <c r="A149" s="5"/>
      <c r="B149" s="5"/>
      <c r="C149" s="2"/>
      <c r="D149" s="1"/>
      <c r="E149" s="1"/>
      <c r="F149" s="1"/>
      <c r="G149" s="4"/>
      <c r="H149" s="4"/>
    </row>
    <row r="150" spans="1:8" ht="12.75">
      <c r="A150" s="5"/>
      <c r="B150" s="5"/>
      <c r="C150" s="2"/>
      <c r="D150" s="1"/>
      <c r="E150" s="1"/>
      <c r="F150" s="1"/>
      <c r="G150" s="4"/>
      <c r="H150" s="4"/>
    </row>
    <row r="151" spans="1:8" ht="12.75">
      <c r="A151" s="5"/>
      <c r="B151" s="5"/>
      <c r="C151" s="2"/>
      <c r="D151" s="1"/>
      <c r="E151" s="1"/>
      <c r="F151" s="1"/>
      <c r="G151" s="4"/>
      <c r="H151" s="4"/>
    </row>
    <row r="152" spans="1:8" ht="12.75">
      <c r="A152" s="5"/>
      <c r="B152" s="5"/>
      <c r="C152" s="2"/>
      <c r="D152" s="1"/>
      <c r="E152" s="1"/>
      <c r="F152" s="1"/>
      <c r="G152" s="4"/>
      <c r="H152" s="4"/>
    </row>
    <row r="153" spans="1:8" ht="12.75">
      <c r="A153" s="5"/>
      <c r="B153" s="5"/>
      <c r="C153" s="2"/>
      <c r="D153" s="1"/>
      <c r="E153" s="1"/>
      <c r="F153" s="1"/>
      <c r="G153" s="4"/>
      <c r="H153" s="4"/>
    </row>
    <row r="154" spans="1:8" ht="12.75">
      <c r="A154" s="5"/>
      <c r="B154" s="5"/>
      <c r="C154" s="2"/>
      <c r="D154" s="1"/>
      <c r="E154" s="1"/>
      <c r="F154" s="1"/>
      <c r="G154" s="4"/>
      <c r="H154" s="4"/>
    </row>
    <row r="155" spans="1:8" ht="12.75">
      <c r="A155" s="5"/>
      <c r="B155" s="5"/>
      <c r="C155" s="2"/>
      <c r="D155" s="1"/>
      <c r="E155" s="1"/>
      <c r="F155" s="1"/>
      <c r="G155" s="4"/>
      <c r="H155" s="4"/>
    </row>
    <row r="156" spans="1:8" ht="12.75">
      <c r="A156" s="5"/>
      <c r="B156" s="5"/>
      <c r="C156" s="2"/>
      <c r="D156" s="1"/>
      <c r="E156" s="1"/>
      <c r="F156" s="1"/>
      <c r="G156" s="4"/>
      <c r="H156" s="4"/>
    </row>
    <row r="157" spans="1:8" ht="12.75">
      <c r="A157" s="5"/>
      <c r="B157" s="5"/>
      <c r="C157" s="2"/>
      <c r="D157" s="1"/>
      <c r="E157" s="1"/>
      <c r="F157" s="1"/>
      <c r="G157" s="4"/>
      <c r="H157" s="4"/>
    </row>
    <row r="158" spans="1:8" ht="12.75">
      <c r="A158" s="5"/>
      <c r="B158" s="5"/>
      <c r="C158" s="2"/>
      <c r="D158" s="1"/>
      <c r="E158" s="1"/>
      <c r="F158" s="1"/>
      <c r="G158" s="4"/>
      <c r="H158" s="4"/>
    </row>
    <row r="159" spans="1:8" ht="12.75">
      <c r="A159" s="5"/>
      <c r="B159" s="5"/>
      <c r="C159" s="2"/>
      <c r="D159" s="1"/>
      <c r="E159" s="1"/>
      <c r="F159" s="1"/>
      <c r="G159" s="4"/>
      <c r="H159" s="4"/>
    </row>
    <row r="160" spans="1:8" ht="12.75">
      <c r="A160" s="5"/>
      <c r="B160" s="5"/>
      <c r="C160" s="2"/>
      <c r="D160" s="1"/>
      <c r="E160" s="1"/>
      <c r="F160" s="1"/>
      <c r="G160" s="4"/>
      <c r="H160" s="4"/>
    </row>
    <row r="161" spans="1:8" ht="12.75">
      <c r="A161" s="5"/>
      <c r="B161" s="5"/>
      <c r="C161" s="2"/>
      <c r="D161" s="1"/>
      <c r="E161" s="1"/>
      <c r="F161" s="1"/>
      <c r="G161" s="4"/>
      <c r="H161" s="4"/>
    </row>
    <row r="162" spans="1:8" ht="12.75">
      <c r="A162" s="5"/>
      <c r="B162" s="5"/>
      <c r="C162" s="2"/>
      <c r="D162" s="1"/>
      <c r="E162" s="1"/>
      <c r="F162" s="1"/>
      <c r="G162" s="4"/>
      <c r="H162" s="4"/>
    </row>
    <row r="163" spans="1:8" ht="12.75">
      <c r="A163" s="5"/>
      <c r="B163" s="5"/>
      <c r="C163" s="2"/>
      <c r="D163" s="1"/>
      <c r="E163" s="1"/>
      <c r="F163" s="1"/>
      <c r="G163" s="4"/>
      <c r="H163" s="4"/>
    </row>
    <row r="164" spans="1:8" ht="12.75">
      <c r="A164" s="5"/>
      <c r="B164" s="5"/>
      <c r="C164" s="2"/>
      <c r="D164" s="1"/>
      <c r="E164" s="1"/>
      <c r="F164" s="1"/>
      <c r="G164" s="4"/>
      <c r="H164" s="4"/>
    </row>
    <row r="165" spans="1:8" ht="12.75">
      <c r="A165" s="5"/>
      <c r="B165" s="5"/>
      <c r="C165" s="2"/>
      <c r="D165" s="1"/>
      <c r="E165" s="1"/>
      <c r="F165" s="1"/>
      <c r="G165" s="4"/>
      <c r="H165" s="4"/>
    </row>
    <row r="166" spans="1:8" ht="12.75">
      <c r="A166" s="5"/>
      <c r="B166" s="5"/>
      <c r="C166" s="2"/>
      <c r="D166" s="1"/>
      <c r="E166" s="1"/>
      <c r="F166" s="1"/>
      <c r="G166" s="4"/>
      <c r="H166" s="4"/>
    </row>
    <row r="167" spans="1:8" ht="12.75">
      <c r="A167" s="5"/>
      <c r="B167" s="5"/>
      <c r="C167" s="2"/>
      <c r="D167" s="1"/>
      <c r="E167" s="1"/>
      <c r="F167" s="1"/>
      <c r="G167" s="4"/>
      <c r="H167" s="4"/>
    </row>
    <row r="168" spans="1:8" ht="12.75">
      <c r="A168" s="5"/>
      <c r="B168" s="5"/>
      <c r="C168" s="2"/>
      <c r="D168" s="1"/>
      <c r="E168" s="1"/>
      <c r="F168" s="1"/>
      <c r="G168" s="4"/>
      <c r="H168" s="4"/>
    </row>
    <row r="169" spans="1:8" ht="12.75">
      <c r="A169" s="5"/>
      <c r="B169" s="5"/>
      <c r="C169" s="2"/>
      <c r="D169" s="1"/>
      <c r="E169" s="1"/>
      <c r="F169" s="1"/>
      <c r="G169" s="4"/>
      <c r="H169" s="4"/>
    </row>
    <row r="170" spans="1:8" ht="12.75">
      <c r="A170" s="5"/>
      <c r="B170" s="5"/>
      <c r="C170" s="2"/>
      <c r="D170" s="1"/>
      <c r="E170" s="1"/>
      <c r="F170" s="1"/>
      <c r="G170" s="4"/>
      <c r="H170" s="4"/>
    </row>
    <row r="171" spans="1:8" ht="12.75">
      <c r="A171" s="5"/>
      <c r="B171" s="5"/>
      <c r="C171" s="2"/>
      <c r="D171" s="1"/>
      <c r="E171" s="1"/>
      <c r="F171" s="1"/>
      <c r="G171" s="4"/>
      <c r="H171" s="4"/>
    </row>
    <row r="172" spans="1:8" ht="12.75">
      <c r="A172" s="5"/>
      <c r="B172" s="5"/>
      <c r="C172" s="2"/>
      <c r="D172" s="1"/>
      <c r="E172" s="1"/>
      <c r="F172" s="1"/>
      <c r="G172" s="4"/>
      <c r="H172" s="4"/>
    </row>
    <row r="173" spans="1:8" ht="12.75">
      <c r="A173" s="5"/>
      <c r="B173" s="5"/>
      <c r="C173" s="2"/>
      <c r="D173" s="1"/>
      <c r="E173" s="1"/>
      <c r="F173" s="1"/>
      <c r="G173" s="4"/>
      <c r="H173" s="4"/>
    </row>
    <row r="174" spans="1:8" ht="12.75">
      <c r="A174" s="5"/>
      <c r="B174" s="5"/>
      <c r="C174" s="2"/>
      <c r="D174" s="1"/>
      <c r="E174" s="1"/>
      <c r="F174" s="1"/>
      <c r="G174" s="4"/>
      <c r="H174" s="4"/>
    </row>
    <row r="175" spans="1:8" ht="12.75">
      <c r="A175" s="5"/>
      <c r="B175" s="5"/>
      <c r="C175" s="2"/>
      <c r="D175" s="1"/>
      <c r="E175" s="1"/>
      <c r="F175" s="1"/>
      <c r="G175" s="4"/>
      <c r="H175" s="4"/>
    </row>
    <row r="176" spans="1:8" ht="12.75">
      <c r="A176" s="5"/>
      <c r="B176" s="5"/>
      <c r="C176" s="2"/>
      <c r="D176" s="1"/>
      <c r="E176" s="1"/>
      <c r="F176" s="1"/>
      <c r="G176" s="4"/>
      <c r="H176" s="4"/>
    </row>
    <row r="177" spans="1:8" ht="12.75">
      <c r="A177" s="5"/>
      <c r="B177" s="5"/>
      <c r="C177" s="2"/>
      <c r="D177" s="1"/>
      <c r="E177" s="1"/>
      <c r="F177" s="1"/>
      <c r="G177" s="4"/>
      <c r="H177" s="4"/>
    </row>
    <row r="178" spans="1:8" ht="12.75">
      <c r="A178" s="5"/>
      <c r="B178" s="5"/>
      <c r="C178" s="2"/>
      <c r="D178" s="1"/>
      <c r="E178" s="1"/>
      <c r="F178" s="1"/>
      <c r="G178" s="4"/>
      <c r="H178" s="4"/>
    </row>
    <row r="179" spans="1:8" ht="12.75">
      <c r="A179" s="5"/>
      <c r="B179" s="5"/>
      <c r="C179" s="2"/>
      <c r="D179" s="1"/>
      <c r="E179" s="1"/>
      <c r="F179" s="1"/>
      <c r="G179" s="4"/>
      <c r="H179" s="4"/>
    </row>
    <row r="180" spans="1:8" ht="12.75">
      <c r="A180" s="5"/>
      <c r="B180" s="5"/>
      <c r="C180" s="2"/>
      <c r="D180" s="1"/>
      <c r="E180" s="1"/>
      <c r="F180" s="1"/>
      <c r="G180" s="4"/>
      <c r="H180" s="4"/>
    </row>
    <row r="181" spans="1:8" ht="12.75">
      <c r="A181" s="5"/>
      <c r="B181" s="5"/>
      <c r="C181" s="2"/>
      <c r="D181" s="1"/>
      <c r="E181" s="1"/>
      <c r="F181" s="1"/>
      <c r="G181" s="4"/>
      <c r="H181" s="4"/>
    </row>
    <row r="182" spans="1:8" ht="12.75">
      <c r="A182" s="5"/>
      <c r="B182" s="5"/>
      <c r="C182" s="2"/>
      <c r="D182" s="1"/>
      <c r="E182" s="1"/>
      <c r="F182" s="1"/>
      <c r="G182" s="4"/>
      <c r="H182" s="4"/>
    </row>
    <row r="183" spans="1:8" ht="12.75">
      <c r="A183" s="5"/>
      <c r="B183" s="5"/>
      <c r="C183" s="2"/>
      <c r="D183" s="1"/>
      <c r="E183" s="1"/>
      <c r="F183" s="1"/>
      <c r="G183" s="4"/>
      <c r="H183" s="4"/>
    </row>
    <row r="184" spans="1:8" ht="12.75">
      <c r="A184" s="5"/>
      <c r="B184" s="5"/>
      <c r="C184" s="2"/>
      <c r="D184" s="1"/>
      <c r="E184" s="1"/>
      <c r="F184" s="1"/>
      <c r="G184" s="4"/>
      <c r="H184" s="4"/>
    </row>
    <row r="185" spans="1:8" ht="12.75">
      <c r="A185" s="5"/>
      <c r="B185" s="5"/>
      <c r="C185" s="2"/>
      <c r="D185" s="1"/>
      <c r="E185" s="1"/>
      <c r="F185" s="1"/>
      <c r="G185" s="4"/>
      <c r="H185" s="4"/>
    </row>
    <row r="186" spans="1:8" ht="12.75">
      <c r="A186" s="5"/>
      <c r="B186" s="5"/>
      <c r="C186" s="2"/>
      <c r="D186" s="1"/>
      <c r="E186" s="1"/>
      <c r="F186" s="1"/>
      <c r="G186" s="4"/>
      <c r="H186" s="4"/>
    </row>
    <row r="187" spans="1:8" ht="12.75">
      <c r="A187" s="5"/>
      <c r="B187" s="5"/>
      <c r="C187" s="2"/>
      <c r="D187" s="1"/>
      <c r="E187" s="1"/>
      <c r="F187" s="1"/>
      <c r="G187" s="4"/>
      <c r="H187" s="4"/>
    </row>
    <row r="188" spans="1:8" ht="12.75">
      <c r="A188" s="5"/>
      <c r="B188" s="5"/>
      <c r="C188" s="2"/>
      <c r="D188" s="1"/>
      <c r="E188" s="1"/>
      <c r="F188" s="1"/>
      <c r="G188" s="4"/>
      <c r="H188" s="4"/>
    </row>
    <row r="189" spans="1:8" ht="12.75">
      <c r="A189" s="5"/>
      <c r="B189" s="5"/>
      <c r="C189" s="2"/>
      <c r="D189" s="1"/>
      <c r="E189" s="1"/>
      <c r="F189" s="1"/>
      <c r="G189" s="4"/>
      <c r="H189" s="4"/>
    </row>
    <row r="190" spans="1:8" ht="12.75">
      <c r="A190" s="5"/>
      <c r="B190" s="5"/>
      <c r="C190" s="2"/>
      <c r="D190" s="1"/>
      <c r="E190" s="1"/>
      <c r="F190" s="1"/>
      <c r="G190" s="4"/>
      <c r="H190" s="4"/>
    </row>
    <row r="191" spans="1:8" ht="12.75">
      <c r="A191" s="5"/>
      <c r="B191" s="5"/>
      <c r="C191" s="2"/>
      <c r="D191" s="1"/>
      <c r="E191" s="1"/>
      <c r="F191" s="1"/>
      <c r="G191" s="4"/>
      <c r="H191" s="4"/>
    </row>
    <row r="192" spans="1:8" ht="12.75">
      <c r="A192" s="5"/>
      <c r="B192" s="5"/>
      <c r="C192" s="2"/>
      <c r="D192" s="1"/>
      <c r="E192" s="1"/>
      <c r="F192" s="1"/>
      <c r="G192" s="4"/>
      <c r="H192" s="4"/>
    </row>
    <row r="193" spans="1:8" ht="12.75">
      <c r="A193" s="5"/>
      <c r="B193" s="5"/>
      <c r="C193" s="2"/>
      <c r="D193" s="1"/>
      <c r="E193" s="1"/>
      <c r="F193" s="1"/>
      <c r="G193" s="4"/>
      <c r="H193" s="4"/>
    </row>
    <row r="194" spans="1:8" ht="12.75">
      <c r="A194" s="5"/>
      <c r="B194" s="5"/>
      <c r="C194" s="2"/>
      <c r="D194" s="1"/>
      <c r="E194" s="1"/>
      <c r="F194" s="1"/>
      <c r="G194" s="4"/>
      <c r="H194" s="4"/>
    </row>
    <row r="195" spans="1:8" ht="12.75">
      <c r="A195" s="5"/>
      <c r="B195" s="5"/>
      <c r="C195" s="2"/>
      <c r="D195" s="1"/>
      <c r="E195" s="1"/>
      <c r="F195" s="1"/>
      <c r="G195" s="4"/>
      <c r="H195" s="4"/>
    </row>
    <row r="196" spans="1:8" ht="12.75">
      <c r="A196" s="5"/>
      <c r="B196" s="5"/>
      <c r="C196" s="2"/>
      <c r="D196" s="1"/>
      <c r="E196" s="1"/>
      <c r="F196" s="1"/>
      <c r="G196" s="4"/>
      <c r="H196" s="4"/>
    </row>
    <row r="197" spans="1:8" ht="12.75">
      <c r="A197" s="5"/>
      <c r="B197" s="5"/>
      <c r="C197" s="2"/>
      <c r="D197" s="1"/>
      <c r="E197" s="1"/>
      <c r="F197" s="1"/>
      <c r="G197" s="4"/>
      <c r="H197" s="4"/>
    </row>
    <row r="198" spans="1:8" ht="12.75">
      <c r="A198" s="5"/>
      <c r="B198" s="5"/>
      <c r="C198" s="2"/>
      <c r="D198" s="1"/>
      <c r="E198" s="1"/>
      <c r="F198" s="1"/>
      <c r="G198" s="4"/>
      <c r="H198" s="4"/>
    </row>
    <row r="199" spans="1:8" ht="12.75">
      <c r="A199" s="5"/>
      <c r="B199" s="5"/>
      <c r="C199" s="2"/>
      <c r="D199" s="1"/>
      <c r="E199" s="1"/>
      <c r="F199" s="1"/>
      <c r="G199" s="4"/>
      <c r="H199" s="4"/>
    </row>
    <row r="200" spans="1:8" ht="12.75">
      <c r="A200" s="5"/>
      <c r="B200" s="5"/>
      <c r="C200" s="2"/>
      <c r="D200" s="1"/>
      <c r="E200" s="1"/>
      <c r="F200" s="1"/>
      <c r="G200" s="4"/>
      <c r="H200" s="4"/>
    </row>
    <row r="201" spans="1:8" ht="12.75">
      <c r="A201" s="5"/>
      <c r="B201" s="5"/>
      <c r="C201" s="2"/>
      <c r="D201" s="1"/>
      <c r="E201" s="1"/>
      <c r="F201" s="1"/>
      <c r="G201" s="4"/>
      <c r="H201" s="4"/>
    </row>
    <row r="202" spans="1:8" ht="12.75">
      <c r="A202" s="5"/>
      <c r="B202" s="5"/>
      <c r="C202" s="2"/>
      <c r="D202" s="1"/>
      <c r="E202" s="1"/>
      <c r="F202" s="1"/>
      <c r="G202" s="4"/>
      <c r="H202" s="4"/>
    </row>
    <row r="203" spans="1:8" ht="12.75">
      <c r="A203" s="5"/>
      <c r="B203" s="5"/>
      <c r="C203" s="2"/>
      <c r="D203" s="1"/>
      <c r="E203" s="1"/>
      <c r="F203" s="1"/>
      <c r="G203" s="4"/>
      <c r="H203" s="4"/>
    </row>
    <row r="204" spans="1:8" ht="12.75">
      <c r="A204" s="5"/>
      <c r="B204" s="5"/>
      <c r="C204" s="2"/>
      <c r="D204" s="1"/>
      <c r="E204" s="1"/>
      <c r="F204" s="1"/>
      <c r="G204" s="4"/>
      <c r="H204" s="4"/>
    </row>
    <row r="205" spans="1:8" ht="12.75">
      <c r="A205" s="5"/>
      <c r="B205" s="5"/>
      <c r="C205" s="2"/>
      <c r="D205" s="1"/>
      <c r="E205" s="1"/>
      <c r="F205" s="1"/>
      <c r="G205" s="4"/>
      <c r="H205" s="4"/>
    </row>
    <row r="206" spans="1:8" ht="12.75">
      <c r="A206" s="5"/>
      <c r="B206" s="5"/>
      <c r="C206" s="2"/>
      <c r="D206" s="1"/>
      <c r="E206" s="1"/>
      <c r="F206" s="1"/>
      <c r="G206" s="4"/>
      <c r="H206" s="4"/>
    </row>
    <row r="207" spans="1:8" ht="12.75">
      <c r="A207" s="5"/>
      <c r="B207" s="5"/>
      <c r="C207" s="2"/>
      <c r="D207" s="1"/>
      <c r="E207" s="1"/>
      <c r="F207" s="1"/>
      <c r="G207" s="4"/>
      <c r="H207" s="4"/>
    </row>
    <row r="208" spans="1:8" ht="12.75">
      <c r="A208" s="5"/>
      <c r="B208" s="5"/>
      <c r="C208" s="2"/>
      <c r="D208" s="1"/>
      <c r="E208" s="1"/>
      <c r="F208" s="1"/>
      <c r="G208" s="4"/>
      <c r="H208" s="4"/>
    </row>
    <row r="209" spans="1:8" ht="12.75">
      <c r="A209" s="5"/>
      <c r="B209" s="5"/>
      <c r="C209" s="2"/>
      <c r="D209" s="1"/>
      <c r="E209" s="1"/>
      <c r="F209" s="1"/>
      <c r="G209" s="4"/>
      <c r="H209" s="4"/>
    </row>
    <row r="210" spans="1:8" ht="12.75">
      <c r="A210" s="5"/>
      <c r="B210" s="5"/>
      <c r="C210" s="2"/>
      <c r="D210" s="1"/>
      <c r="E210" s="1"/>
      <c r="F210" s="1"/>
      <c r="G210" s="4"/>
      <c r="H210" s="4"/>
    </row>
    <row r="211" spans="1:8" ht="12.75">
      <c r="A211" s="5"/>
      <c r="B211" s="5"/>
      <c r="C211" s="2"/>
      <c r="D211" s="1"/>
      <c r="E211" s="1"/>
      <c r="F211" s="1"/>
      <c r="G211" s="4"/>
      <c r="H211" s="4"/>
    </row>
    <row r="212" spans="1:8" ht="12.75">
      <c r="A212" s="5"/>
      <c r="B212" s="5"/>
      <c r="C212" s="2"/>
      <c r="D212" s="1"/>
      <c r="E212" s="1"/>
      <c r="F212" s="1"/>
      <c r="G212" s="4"/>
      <c r="H212" s="4"/>
    </row>
    <row r="213" spans="1:8" ht="12.75">
      <c r="A213" s="5"/>
      <c r="B213" s="5"/>
      <c r="C213" s="2"/>
      <c r="D213" s="1"/>
      <c r="E213" s="1"/>
      <c r="F213" s="1"/>
      <c r="G213" s="4"/>
      <c r="H213" s="4"/>
    </row>
  </sheetData>
  <mergeCells count="9">
    <mergeCell ref="E44:G44"/>
    <mergeCell ref="C2:H2"/>
    <mergeCell ref="I2:N2"/>
    <mergeCell ref="O2:T2"/>
    <mergeCell ref="E43:G43"/>
    <mergeCell ref="A1:T1"/>
    <mergeCell ref="E40:G40"/>
    <mergeCell ref="E41:G41"/>
    <mergeCell ref="E42:G42"/>
  </mergeCells>
  <conditionalFormatting sqref="O3:O38 I3:I38 C3:C38 C109:C213">
    <cfRule type="cellIs" priority="1" dxfId="1" operator="equal" stopIfTrue="1">
      <formula>"&lt;0.075"</formula>
    </cfRule>
    <cfRule type="cellIs" priority="2" dxfId="2" operator="equal" stopIfTrue="1">
      <formula>"&lt;0.150"</formula>
    </cfRule>
  </conditionalFormatting>
  <conditionalFormatting sqref="T3:T38 N3:N38 H3:H38 H109:H213">
    <cfRule type="cellIs" priority="3" dxfId="0" operator="equal" stopIfTrue="1">
      <formula>"""#VALUE!"""</formula>
    </cfRule>
  </conditionalFormatting>
  <printOptions horizontalCentered="1"/>
  <pageMargins left="0.5" right="0.5" top="0.75" bottom="0.25" header="0" footer="0"/>
  <pageSetup fitToHeight="1" fitToWidth="1"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A1" sqref="A1:T1"/>
    </sheetView>
  </sheetViews>
  <sheetFormatPr defaultColWidth="9.140625" defaultRowHeight="12.75"/>
  <cols>
    <col min="1" max="1" width="25.8515625" style="0" bestFit="1" customWidth="1"/>
    <col min="2" max="2" width="25.8515625" style="0" customWidth="1"/>
    <col min="3" max="3" width="14.28125" style="0" customWidth="1"/>
    <col min="5" max="5" width="11.00390625" style="0" customWidth="1"/>
    <col min="7" max="7" width="11.140625" style="0" customWidth="1"/>
    <col min="8" max="8" width="10.7109375" style="0" customWidth="1"/>
    <col min="9" max="9" width="14.140625" style="0" customWidth="1"/>
    <col min="11" max="11" width="11.28125" style="0" customWidth="1"/>
    <col min="13" max="13" width="11.57421875" style="0" customWidth="1"/>
    <col min="14" max="14" width="11.28125" style="0" customWidth="1"/>
    <col min="15" max="15" width="14.7109375" style="0" customWidth="1"/>
    <col min="17" max="17" width="11.8515625" style="0" customWidth="1"/>
    <col min="19" max="19" width="11.28125" style="0" customWidth="1"/>
    <col min="20" max="20" width="11.7109375" style="0" customWidth="1"/>
  </cols>
  <sheetData>
    <row r="1" spans="1:20" ht="27" customHeight="1">
      <c r="A1" s="33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3:20" ht="30" customHeight="1">
      <c r="C2" s="31" t="s">
        <v>26</v>
      </c>
      <c r="D2" s="32"/>
      <c r="E2" s="32"/>
      <c r="F2" s="32"/>
      <c r="G2" s="32"/>
      <c r="H2" s="32"/>
      <c r="I2" s="31" t="s">
        <v>27</v>
      </c>
      <c r="J2" s="32"/>
      <c r="K2" s="32"/>
      <c r="L2" s="32"/>
      <c r="M2" s="32"/>
      <c r="N2" s="32"/>
      <c r="O2" s="31" t="s">
        <v>28</v>
      </c>
      <c r="P2" s="32"/>
      <c r="Q2" s="32"/>
      <c r="R2" s="32"/>
      <c r="S2" s="32"/>
      <c r="T2" s="32"/>
    </row>
    <row r="3" spans="1:20" ht="25.5">
      <c r="A3" s="8" t="s">
        <v>2</v>
      </c>
      <c r="B3" s="8" t="s">
        <v>0</v>
      </c>
      <c r="C3" s="9" t="s">
        <v>19</v>
      </c>
      <c r="D3" s="8" t="s">
        <v>1</v>
      </c>
      <c r="E3" s="8" t="s">
        <v>3</v>
      </c>
      <c r="F3" s="8" t="s">
        <v>4</v>
      </c>
      <c r="G3" s="12" t="s">
        <v>24</v>
      </c>
      <c r="H3" s="8" t="s">
        <v>18</v>
      </c>
      <c r="I3" s="9" t="s">
        <v>19</v>
      </c>
      <c r="J3" s="8" t="s">
        <v>1</v>
      </c>
      <c r="K3" s="8" t="s">
        <v>3</v>
      </c>
      <c r="L3" s="8" t="s">
        <v>4</v>
      </c>
      <c r="M3" s="12" t="s">
        <v>24</v>
      </c>
      <c r="N3" s="8" t="s">
        <v>18</v>
      </c>
      <c r="O3" s="9" t="s">
        <v>19</v>
      </c>
      <c r="P3" s="8" t="s">
        <v>1</v>
      </c>
      <c r="Q3" s="8" t="s">
        <v>3</v>
      </c>
      <c r="R3" s="8" t="s">
        <v>4</v>
      </c>
      <c r="S3" s="12" t="s">
        <v>24</v>
      </c>
      <c r="T3" s="8" t="s">
        <v>18</v>
      </c>
    </row>
    <row r="4" spans="1:20" ht="21" customHeight="1">
      <c r="A4" s="13" t="s">
        <v>9</v>
      </c>
      <c r="B4" s="15">
        <v>38542</v>
      </c>
      <c r="C4" s="2" t="s">
        <v>12</v>
      </c>
      <c r="D4" s="1" t="s">
        <v>16</v>
      </c>
      <c r="E4" s="1" t="s">
        <v>11</v>
      </c>
      <c r="F4" s="1">
        <v>695061</v>
      </c>
      <c r="G4" s="4">
        <v>184.5</v>
      </c>
      <c r="H4" s="22"/>
      <c r="I4" s="2">
        <v>0.243</v>
      </c>
      <c r="J4" s="1" t="s">
        <v>17</v>
      </c>
      <c r="K4" s="1" t="s">
        <v>11</v>
      </c>
      <c r="L4" s="1">
        <v>694421</v>
      </c>
      <c r="M4" s="4">
        <v>185.71</v>
      </c>
      <c r="N4" s="10">
        <f>(I4/M4)*421.4552</f>
        <v>0.5514706456302837</v>
      </c>
      <c r="O4" s="2">
        <v>0.211</v>
      </c>
      <c r="P4" s="1" t="s">
        <v>10</v>
      </c>
      <c r="Q4" s="1" t="s">
        <v>11</v>
      </c>
      <c r="R4" s="1">
        <v>694461</v>
      </c>
      <c r="S4" s="4">
        <v>187.2</v>
      </c>
      <c r="T4" s="22">
        <f aca="true" t="shared" si="0" ref="T4:T10">(O4/S4)*421.4552</f>
        <v>0.4750376452991453</v>
      </c>
    </row>
    <row r="5" spans="1:20" ht="21" customHeight="1">
      <c r="A5" s="14" t="s">
        <v>9</v>
      </c>
      <c r="B5" s="16">
        <v>38548</v>
      </c>
      <c r="C5" s="2">
        <v>0.219</v>
      </c>
      <c r="D5" s="1" t="s">
        <v>16</v>
      </c>
      <c r="E5" s="1" t="s">
        <v>11</v>
      </c>
      <c r="F5" s="1">
        <v>695066</v>
      </c>
      <c r="G5" s="4">
        <v>184.33</v>
      </c>
      <c r="H5" s="10">
        <f>(C5/G5)*421.4552</f>
        <v>0.5007252688113709</v>
      </c>
      <c r="I5" s="2">
        <v>0.154</v>
      </c>
      <c r="J5" s="1" t="s">
        <v>17</v>
      </c>
      <c r="K5" s="1" t="s">
        <v>11</v>
      </c>
      <c r="L5" s="1">
        <v>694426</v>
      </c>
      <c r="M5" s="4">
        <v>185.87</v>
      </c>
      <c r="N5" s="10">
        <f>(I5/M5)*421.4552</f>
        <v>0.3491908366062301</v>
      </c>
      <c r="O5" s="2">
        <v>0.201</v>
      </c>
      <c r="P5" s="1" t="s">
        <v>10</v>
      </c>
      <c r="Q5" s="1" t="s">
        <v>11</v>
      </c>
      <c r="R5" s="1">
        <v>694466</v>
      </c>
      <c r="S5" s="4">
        <v>187.33</v>
      </c>
      <c r="T5" s="10">
        <f t="shared" si="0"/>
        <v>0.4522099781134895</v>
      </c>
    </row>
    <row r="6" spans="1:20" ht="21" customHeight="1">
      <c r="A6" s="14" t="s">
        <v>9</v>
      </c>
      <c r="B6" s="16">
        <v>38554</v>
      </c>
      <c r="C6" s="2">
        <v>0.221</v>
      </c>
      <c r="D6" s="1" t="s">
        <v>16</v>
      </c>
      <c r="E6" s="1" t="s">
        <v>11</v>
      </c>
      <c r="F6" s="1">
        <v>612751</v>
      </c>
      <c r="G6" s="4">
        <v>184.23</v>
      </c>
      <c r="H6" s="10">
        <f>(C6/G6)*421.4552</f>
        <v>0.5055723780057536</v>
      </c>
      <c r="I6" s="2">
        <v>0.142</v>
      </c>
      <c r="J6" s="1" t="s">
        <v>17</v>
      </c>
      <c r="K6" s="1" t="s">
        <v>11</v>
      </c>
      <c r="L6" s="1">
        <v>613401</v>
      </c>
      <c r="M6" s="4">
        <v>185.31</v>
      </c>
      <c r="N6" s="10">
        <f>(I6/M6)*421.4552</f>
        <v>0.32295417624521067</v>
      </c>
      <c r="O6" s="2">
        <v>0.174</v>
      </c>
      <c r="P6" s="1" t="s">
        <v>10</v>
      </c>
      <c r="Q6" s="1" t="s">
        <v>11</v>
      </c>
      <c r="R6" s="1">
        <v>694411</v>
      </c>
      <c r="S6" s="4">
        <v>187.07</v>
      </c>
      <c r="T6" s="10">
        <f t="shared" si="0"/>
        <v>0.392009433901748</v>
      </c>
    </row>
    <row r="7" spans="1:20" ht="21" customHeight="1">
      <c r="A7" s="14" t="s">
        <v>9</v>
      </c>
      <c r="B7" s="16">
        <v>38560</v>
      </c>
      <c r="C7" s="2">
        <v>0.335</v>
      </c>
      <c r="D7" s="1" t="s">
        <v>16</v>
      </c>
      <c r="E7" s="1" t="s">
        <v>11</v>
      </c>
      <c r="F7" s="1">
        <v>612756</v>
      </c>
      <c r="G7" s="4">
        <v>184.37</v>
      </c>
      <c r="H7" s="10">
        <f>(C7/G7)*421.4552</f>
        <v>0.7657834354829961</v>
      </c>
      <c r="I7" s="2">
        <v>0.141</v>
      </c>
      <c r="J7" s="1" t="s">
        <v>17</v>
      </c>
      <c r="K7" s="1" t="s">
        <v>11</v>
      </c>
      <c r="L7" s="1">
        <v>613406</v>
      </c>
      <c r="M7" s="4">
        <v>185.68</v>
      </c>
      <c r="N7" s="10">
        <f>(I7/M7)*421.4552</f>
        <v>0.32004084015510553</v>
      </c>
      <c r="O7" s="2">
        <v>0.266</v>
      </c>
      <c r="P7" s="1" t="s">
        <v>10</v>
      </c>
      <c r="Q7" s="1" t="s">
        <v>11</v>
      </c>
      <c r="R7" s="1">
        <v>694416</v>
      </c>
      <c r="S7" s="4">
        <v>187.2</v>
      </c>
      <c r="T7" s="10">
        <f t="shared" si="0"/>
        <v>0.598862623931624</v>
      </c>
    </row>
    <row r="8" spans="1:20" ht="21" customHeight="1">
      <c r="A8" s="14" t="s">
        <v>9</v>
      </c>
      <c r="B8" s="16">
        <v>38566</v>
      </c>
      <c r="C8" s="2">
        <v>0.1</v>
      </c>
      <c r="D8" s="1" t="s">
        <v>16</v>
      </c>
      <c r="E8" s="1" t="s">
        <v>11</v>
      </c>
      <c r="F8" s="1">
        <v>672361</v>
      </c>
      <c r="G8" s="4">
        <v>184.92</v>
      </c>
      <c r="H8" s="10">
        <f>(C8/G8)*421.4552</f>
        <v>0.22791217823923862</v>
      </c>
      <c r="I8" s="2">
        <v>0.096</v>
      </c>
      <c r="J8" s="1" t="s">
        <v>17</v>
      </c>
      <c r="K8" s="1" t="s">
        <v>11</v>
      </c>
      <c r="L8" s="1">
        <v>647701</v>
      </c>
      <c r="M8" s="4">
        <v>185.58</v>
      </c>
      <c r="N8" s="10">
        <f>(I8/M8)*421.4552</f>
        <v>0.21801756223731006</v>
      </c>
      <c r="O8" s="2">
        <v>0.119</v>
      </c>
      <c r="P8" s="1" t="s">
        <v>10</v>
      </c>
      <c r="Q8" s="1" t="s">
        <v>11</v>
      </c>
      <c r="R8" s="1">
        <v>737821</v>
      </c>
      <c r="S8" s="4">
        <v>187.2</v>
      </c>
      <c r="T8" s="10">
        <f t="shared" si="0"/>
        <v>0.2679122264957265</v>
      </c>
    </row>
    <row r="9" spans="1:20" ht="21" customHeight="1">
      <c r="A9" s="14" t="s">
        <v>9</v>
      </c>
      <c r="B9" s="16">
        <v>38572</v>
      </c>
      <c r="C9" s="2" t="s">
        <v>12</v>
      </c>
      <c r="D9" s="1" t="s">
        <v>16</v>
      </c>
      <c r="E9" s="1" t="s">
        <v>11</v>
      </c>
      <c r="F9" s="1">
        <v>672366</v>
      </c>
      <c r="G9" s="4">
        <v>184.41</v>
      </c>
      <c r="H9" s="10"/>
      <c r="I9" s="2" t="s">
        <v>12</v>
      </c>
      <c r="J9" s="1" t="s">
        <v>17</v>
      </c>
      <c r="K9" s="1" t="s">
        <v>11</v>
      </c>
      <c r="L9" s="1">
        <v>647706</v>
      </c>
      <c r="M9" s="4">
        <v>185.68</v>
      </c>
      <c r="N9" s="10"/>
      <c r="O9" s="2">
        <v>0.173</v>
      </c>
      <c r="P9" s="1" t="s">
        <v>10</v>
      </c>
      <c r="Q9" s="1" t="s">
        <v>11</v>
      </c>
      <c r="R9" s="1">
        <v>737826</v>
      </c>
      <c r="S9" s="4">
        <v>187.22</v>
      </c>
      <c r="T9" s="10">
        <f t="shared" si="0"/>
        <v>0.3894442345903215</v>
      </c>
    </row>
    <row r="10" spans="1:20" ht="21" customHeight="1">
      <c r="A10" s="14" t="s">
        <v>9</v>
      </c>
      <c r="B10" s="16">
        <v>38578</v>
      </c>
      <c r="C10" s="2">
        <v>0.111</v>
      </c>
      <c r="D10" s="1" t="s">
        <v>16</v>
      </c>
      <c r="E10" s="1" t="s">
        <v>11</v>
      </c>
      <c r="F10" s="1">
        <v>673076</v>
      </c>
      <c r="G10" s="4">
        <v>184.39</v>
      </c>
      <c r="H10" s="10">
        <f aca="true" t="shared" si="1" ref="H10:H34">(C10/G10)*421.4552</f>
        <v>0.25370967622973045</v>
      </c>
      <c r="I10" s="2">
        <v>0.1</v>
      </c>
      <c r="J10" s="1" t="s">
        <v>17</v>
      </c>
      <c r="K10" s="1" t="s">
        <v>11</v>
      </c>
      <c r="L10" s="1">
        <v>647711</v>
      </c>
      <c r="M10" s="4">
        <v>186.14</v>
      </c>
      <c r="N10" s="10">
        <f aca="true" t="shared" si="2" ref="N10:N34">(I10/M10)*421.4552</f>
        <v>0.2264183947566348</v>
      </c>
      <c r="O10" s="2">
        <v>0.106</v>
      </c>
      <c r="P10" s="1" t="s">
        <v>10</v>
      </c>
      <c r="Q10" s="1" t="s">
        <v>11</v>
      </c>
      <c r="R10" s="1">
        <v>673071</v>
      </c>
      <c r="S10" s="4">
        <v>187</v>
      </c>
      <c r="T10" s="10">
        <f t="shared" si="0"/>
        <v>0.2388997390374331</v>
      </c>
    </row>
    <row r="11" spans="1:20" ht="21" customHeight="1">
      <c r="A11" s="14" t="s">
        <v>9</v>
      </c>
      <c r="B11" s="16">
        <v>38584</v>
      </c>
      <c r="C11" s="2">
        <v>0.134</v>
      </c>
      <c r="D11" s="1" t="s">
        <v>16</v>
      </c>
      <c r="E11" s="1" t="s">
        <v>11</v>
      </c>
      <c r="F11" s="1">
        <v>672381</v>
      </c>
      <c r="G11" s="4">
        <v>184.69</v>
      </c>
      <c r="H11" s="10">
        <f t="shared" si="1"/>
        <v>0.3057826455141047</v>
      </c>
      <c r="I11" s="2">
        <v>0.108</v>
      </c>
      <c r="J11" s="1" t="s">
        <v>17</v>
      </c>
      <c r="K11" s="1" t="s">
        <v>11</v>
      </c>
      <c r="L11" s="1">
        <v>647716</v>
      </c>
      <c r="M11" s="4">
        <v>185.89</v>
      </c>
      <c r="N11" s="10">
        <f t="shared" si="2"/>
        <v>0.24486073269137662</v>
      </c>
      <c r="O11" s="2" t="s">
        <v>12</v>
      </c>
      <c r="P11" s="1" t="s">
        <v>10</v>
      </c>
      <c r="Q11" s="1" t="s">
        <v>11</v>
      </c>
      <c r="R11" s="1">
        <v>672391</v>
      </c>
      <c r="S11" s="4">
        <v>187.56</v>
      </c>
      <c r="T11" s="10"/>
    </row>
    <row r="12" spans="1:20" ht="21" customHeight="1">
      <c r="A12" s="14" t="s">
        <v>9</v>
      </c>
      <c r="B12" s="16">
        <v>38590</v>
      </c>
      <c r="C12" s="2">
        <v>0.115</v>
      </c>
      <c r="D12" s="1" t="s">
        <v>16</v>
      </c>
      <c r="E12" s="1" t="s">
        <v>11</v>
      </c>
      <c r="F12" s="1">
        <v>672386</v>
      </c>
      <c r="G12" s="4">
        <v>183.95</v>
      </c>
      <c r="H12" s="10">
        <f t="shared" si="1"/>
        <v>0.2634810981244904</v>
      </c>
      <c r="I12" s="2">
        <v>0.148</v>
      </c>
      <c r="J12" s="1" t="s">
        <v>17</v>
      </c>
      <c r="K12" s="1" t="s">
        <v>11</v>
      </c>
      <c r="L12" s="1">
        <v>648581</v>
      </c>
      <c r="M12" s="4">
        <v>185.83</v>
      </c>
      <c r="N12" s="10">
        <f t="shared" si="2"/>
        <v>0.3356582338696658</v>
      </c>
      <c r="O12" s="2">
        <v>0.079</v>
      </c>
      <c r="P12" s="1" t="s">
        <v>10</v>
      </c>
      <c r="Q12" s="1" t="s">
        <v>11</v>
      </c>
      <c r="R12" s="1">
        <v>672396</v>
      </c>
      <c r="S12" s="4">
        <v>187.18</v>
      </c>
      <c r="T12" s="10">
        <f aca="true" t="shared" si="3" ref="T12:T34">(O12/S12)*421.4552</f>
        <v>0.1778767005021904</v>
      </c>
    </row>
    <row r="13" spans="1:20" ht="21" customHeight="1">
      <c r="A13" s="14" t="s">
        <v>9</v>
      </c>
      <c r="B13" s="16">
        <v>38596</v>
      </c>
      <c r="C13" s="2">
        <v>0.07</v>
      </c>
      <c r="D13" s="1" t="s">
        <v>16</v>
      </c>
      <c r="E13" s="1" t="s">
        <v>11</v>
      </c>
      <c r="F13" s="1">
        <v>581141</v>
      </c>
      <c r="G13" s="4">
        <v>184</v>
      </c>
      <c r="H13" s="10">
        <f t="shared" si="1"/>
        <v>0.16033621739130435</v>
      </c>
      <c r="I13" s="2">
        <v>0.083</v>
      </c>
      <c r="J13" s="1" t="s">
        <v>17</v>
      </c>
      <c r="K13" s="1" t="s">
        <v>11</v>
      </c>
      <c r="L13" s="1">
        <v>648586</v>
      </c>
      <c r="M13" s="4">
        <v>186.22</v>
      </c>
      <c r="N13" s="10">
        <f t="shared" si="2"/>
        <v>0.18784653420685213</v>
      </c>
      <c r="O13" s="2">
        <v>0.09</v>
      </c>
      <c r="P13" s="1" t="s">
        <v>10</v>
      </c>
      <c r="Q13" s="1" t="s">
        <v>11</v>
      </c>
      <c r="R13" s="1">
        <v>581171</v>
      </c>
      <c r="S13" s="4">
        <v>186.98</v>
      </c>
      <c r="T13" s="10">
        <f t="shared" si="3"/>
        <v>0.20286109744357686</v>
      </c>
    </row>
    <row r="14" spans="1:20" ht="21" customHeight="1">
      <c r="A14" s="14" t="s">
        <v>9</v>
      </c>
      <c r="B14" s="16">
        <v>38602</v>
      </c>
      <c r="C14" s="2">
        <v>0.084</v>
      </c>
      <c r="D14" s="1" t="s">
        <v>16</v>
      </c>
      <c r="E14" s="1" t="s">
        <v>11</v>
      </c>
      <c r="F14" s="1">
        <v>581146</v>
      </c>
      <c r="G14" s="4">
        <v>184.42</v>
      </c>
      <c r="H14" s="10">
        <f t="shared" si="1"/>
        <v>0.19196527925387705</v>
      </c>
      <c r="I14" s="2">
        <v>0.137</v>
      </c>
      <c r="J14" s="1" t="s">
        <v>17</v>
      </c>
      <c r="K14" s="1" t="s">
        <v>11</v>
      </c>
      <c r="L14" s="1">
        <v>581191</v>
      </c>
      <c r="M14" s="4">
        <v>186.27</v>
      </c>
      <c r="N14" s="10">
        <f t="shared" si="2"/>
        <v>0.3099767133730606</v>
      </c>
      <c r="O14" s="2">
        <v>0.105</v>
      </c>
      <c r="P14" s="1" t="s">
        <v>10</v>
      </c>
      <c r="Q14" s="1" t="s">
        <v>11</v>
      </c>
      <c r="R14" s="1">
        <v>581176</v>
      </c>
      <c r="S14" s="4">
        <v>186.68</v>
      </c>
      <c r="T14" s="10">
        <f t="shared" si="3"/>
        <v>0.23705161774158987</v>
      </c>
    </row>
    <row r="15" spans="1:20" ht="21" customHeight="1">
      <c r="A15" s="14" t="s">
        <v>9</v>
      </c>
      <c r="B15" s="16">
        <v>38608</v>
      </c>
      <c r="C15" s="2">
        <v>0.146</v>
      </c>
      <c r="D15" s="1" t="s">
        <v>16</v>
      </c>
      <c r="E15" s="1" t="s">
        <v>11</v>
      </c>
      <c r="F15" s="1">
        <v>581181</v>
      </c>
      <c r="G15" s="4">
        <v>184.24</v>
      </c>
      <c r="H15" s="10">
        <f t="shared" si="1"/>
        <v>0.333979913156752</v>
      </c>
      <c r="I15" s="2">
        <v>0.175</v>
      </c>
      <c r="J15" s="1" t="s">
        <v>17</v>
      </c>
      <c r="K15" s="1" t="s">
        <v>11</v>
      </c>
      <c r="L15" s="1">
        <v>581196</v>
      </c>
      <c r="M15" s="4">
        <v>185.66</v>
      </c>
      <c r="N15" s="10">
        <f t="shared" si="2"/>
        <v>0.3972565980825164</v>
      </c>
      <c r="O15" s="2">
        <v>0.109</v>
      </c>
      <c r="P15" s="1" t="s">
        <v>10</v>
      </c>
      <c r="Q15" s="1" t="s">
        <v>11</v>
      </c>
      <c r="R15" s="1">
        <v>581151</v>
      </c>
      <c r="S15" s="4">
        <v>187.41</v>
      </c>
      <c r="T15" s="10">
        <f t="shared" si="3"/>
        <v>0.2451236156021557</v>
      </c>
    </row>
    <row r="16" spans="1:20" ht="21" customHeight="1">
      <c r="A16" s="14" t="s">
        <v>9</v>
      </c>
      <c r="B16" s="16">
        <v>38614</v>
      </c>
      <c r="C16" s="2">
        <v>0.115</v>
      </c>
      <c r="D16" s="1" t="s">
        <v>16</v>
      </c>
      <c r="E16" s="1" t="s">
        <v>11</v>
      </c>
      <c r="F16" s="1">
        <v>581186</v>
      </c>
      <c r="G16" s="4">
        <v>184.5</v>
      </c>
      <c r="H16" s="10">
        <f t="shared" si="1"/>
        <v>0.26269565311653115</v>
      </c>
      <c r="I16" s="2">
        <v>0.1</v>
      </c>
      <c r="J16" s="1" t="s">
        <v>17</v>
      </c>
      <c r="K16" s="1" t="s">
        <v>11</v>
      </c>
      <c r="L16" s="1">
        <v>581011</v>
      </c>
      <c r="M16" s="4">
        <v>185.82</v>
      </c>
      <c r="N16" s="10">
        <f t="shared" si="2"/>
        <v>0.22680830911634917</v>
      </c>
      <c r="O16" s="2">
        <v>0.146</v>
      </c>
      <c r="P16" s="1" t="s">
        <v>10</v>
      </c>
      <c r="Q16" s="1" t="s">
        <v>11</v>
      </c>
      <c r="R16" s="1">
        <v>581156</v>
      </c>
      <c r="S16" s="4">
        <v>187.51</v>
      </c>
      <c r="T16" s="10">
        <f t="shared" si="3"/>
        <v>0.3281556141005813</v>
      </c>
    </row>
    <row r="17" spans="1:20" ht="21" customHeight="1">
      <c r="A17" s="14" t="s">
        <v>9</v>
      </c>
      <c r="B17" s="16">
        <v>38620</v>
      </c>
      <c r="C17" s="2">
        <v>0.067</v>
      </c>
      <c r="D17" s="1" t="s">
        <v>16</v>
      </c>
      <c r="E17" s="1" t="s">
        <v>11</v>
      </c>
      <c r="F17" s="1">
        <v>561481</v>
      </c>
      <c r="G17" s="4">
        <v>184.08</v>
      </c>
      <c r="H17" s="10">
        <f t="shared" si="1"/>
        <v>0.15339797044763145</v>
      </c>
      <c r="I17" s="2">
        <v>0.047</v>
      </c>
      <c r="J17" s="1" t="s">
        <v>17</v>
      </c>
      <c r="K17" s="1" t="s">
        <v>11</v>
      </c>
      <c r="L17" s="1">
        <v>581016</v>
      </c>
      <c r="M17" s="4">
        <v>186.21</v>
      </c>
      <c r="N17" s="10">
        <f t="shared" si="2"/>
        <v>0.1063766414263466</v>
      </c>
      <c r="O17" s="2">
        <v>0.053</v>
      </c>
      <c r="P17" s="1" t="s">
        <v>10</v>
      </c>
      <c r="Q17" s="1" t="s">
        <v>11</v>
      </c>
      <c r="R17" s="1">
        <v>561301</v>
      </c>
      <c r="S17" s="4">
        <v>187.15</v>
      </c>
      <c r="T17" s="10">
        <f t="shared" si="3"/>
        <v>0.11935413091103392</v>
      </c>
    </row>
    <row r="18" spans="1:20" ht="21" customHeight="1">
      <c r="A18" s="14" t="s">
        <v>9</v>
      </c>
      <c r="B18" s="16">
        <v>38626</v>
      </c>
      <c r="C18" s="2">
        <v>0.088</v>
      </c>
      <c r="D18" s="1" t="s">
        <v>16</v>
      </c>
      <c r="E18" s="1" t="s">
        <v>11</v>
      </c>
      <c r="F18" s="1">
        <v>561486</v>
      </c>
      <c r="G18" s="4">
        <v>184.75</v>
      </c>
      <c r="H18" s="10">
        <f t="shared" si="1"/>
        <v>0.20074726711772664</v>
      </c>
      <c r="I18" s="2">
        <v>0.067</v>
      </c>
      <c r="J18" s="1" t="s">
        <v>17</v>
      </c>
      <c r="K18" s="1" t="s">
        <v>11</v>
      </c>
      <c r="L18" s="1">
        <v>658821</v>
      </c>
      <c r="M18" s="4">
        <v>186.5</v>
      </c>
      <c r="N18" s="10">
        <f t="shared" si="2"/>
        <v>0.15140749812332438</v>
      </c>
      <c r="O18" s="2">
        <v>0.046</v>
      </c>
      <c r="P18" s="1" t="s">
        <v>10</v>
      </c>
      <c r="Q18" s="1" t="s">
        <v>11</v>
      </c>
      <c r="R18" s="1">
        <v>561306</v>
      </c>
      <c r="S18" s="4">
        <v>187.02</v>
      </c>
      <c r="T18" s="10">
        <f t="shared" si="3"/>
        <v>0.10366238477168216</v>
      </c>
    </row>
    <row r="19" spans="1:20" ht="21" customHeight="1">
      <c r="A19" s="14" t="s">
        <v>9</v>
      </c>
      <c r="B19" s="16">
        <v>38632</v>
      </c>
      <c r="C19" s="2">
        <v>0.048</v>
      </c>
      <c r="D19" s="1" t="s">
        <v>16</v>
      </c>
      <c r="E19" s="1" t="s">
        <v>11</v>
      </c>
      <c r="F19" s="1">
        <v>658881</v>
      </c>
      <c r="G19" s="4">
        <v>184.06</v>
      </c>
      <c r="H19" s="10">
        <f t="shared" si="1"/>
        <v>0.10990899489296968</v>
      </c>
      <c r="I19" s="2">
        <v>0.074</v>
      </c>
      <c r="J19" s="1" t="s">
        <v>17</v>
      </c>
      <c r="K19" s="1" t="s">
        <v>11</v>
      </c>
      <c r="L19" s="1">
        <v>658826</v>
      </c>
      <c r="M19" s="4">
        <v>185.83</v>
      </c>
      <c r="N19" s="10">
        <f t="shared" si="2"/>
        <v>0.1678291169348329</v>
      </c>
      <c r="O19" s="2">
        <v>0.042</v>
      </c>
      <c r="P19" s="1" t="s">
        <v>10</v>
      </c>
      <c r="Q19" s="1" t="s">
        <v>11</v>
      </c>
      <c r="R19" s="1">
        <v>561441</v>
      </c>
      <c r="S19" s="4">
        <v>187.39</v>
      </c>
      <c r="T19" s="10">
        <f t="shared" si="3"/>
        <v>0.09446138214419127</v>
      </c>
    </row>
    <row r="20" spans="1:20" ht="21" customHeight="1">
      <c r="A20" s="14" t="s">
        <v>9</v>
      </c>
      <c r="B20" s="16">
        <v>38638</v>
      </c>
      <c r="C20" s="2">
        <v>0.04</v>
      </c>
      <c r="D20" s="1" t="s">
        <v>16</v>
      </c>
      <c r="E20" s="1" t="s">
        <v>11</v>
      </c>
      <c r="F20" s="1">
        <v>658886</v>
      </c>
      <c r="G20" s="4">
        <v>184.28</v>
      </c>
      <c r="H20" s="10">
        <f t="shared" si="1"/>
        <v>0.09148148469719991</v>
      </c>
      <c r="I20" s="2">
        <v>0.122</v>
      </c>
      <c r="J20" s="1" t="s">
        <v>17</v>
      </c>
      <c r="K20" s="1" t="s">
        <v>11</v>
      </c>
      <c r="L20" s="1">
        <v>581001</v>
      </c>
      <c r="M20" s="4">
        <v>186.09</v>
      </c>
      <c r="N20" s="10">
        <f t="shared" si="2"/>
        <v>0.2763046611854479</v>
      </c>
      <c r="O20" s="2">
        <v>0.054</v>
      </c>
      <c r="P20" s="1" t="s">
        <v>10</v>
      </c>
      <c r="Q20" s="1" t="s">
        <v>11</v>
      </c>
      <c r="R20" s="1">
        <v>561446</v>
      </c>
      <c r="S20" s="4">
        <v>186.91</v>
      </c>
      <c r="T20" s="10">
        <f t="shared" si="3"/>
        <v>0.1217622427906479</v>
      </c>
    </row>
    <row r="21" spans="1:20" ht="21" customHeight="1">
      <c r="A21" s="14" t="s">
        <v>9</v>
      </c>
      <c r="B21" s="16">
        <v>38644</v>
      </c>
      <c r="C21" s="2">
        <v>0.102</v>
      </c>
      <c r="D21" s="1" t="s">
        <v>16</v>
      </c>
      <c r="E21" s="1" t="s">
        <v>11</v>
      </c>
      <c r="F21" s="1">
        <v>561471</v>
      </c>
      <c r="G21" s="4">
        <v>184.48</v>
      </c>
      <c r="H21" s="10">
        <f t="shared" si="1"/>
        <v>0.23302488291413706</v>
      </c>
      <c r="I21" s="2">
        <v>0.135</v>
      </c>
      <c r="J21" s="1" t="s">
        <v>17</v>
      </c>
      <c r="K21" s="1" t="s">
        <v>11</v>
      </c>
      <c r="L21" s="1">
        <v>581006</v>
      </c>
      <c r="M21" s="4">
        <v>185.68</v>
      </c>
      <c r="N21" s="10">
        <f t="shared" si="2"/>
        <v>0.30642208099956914</v>
      </c>
      <c r="O21" s="2">
        <v>0.144</v>
      </c>
      <c r="P21" s="1" t="s">
        <v>10</v>
      </c>
      <c r="Q21" s="1" t="s">
        <v>11</v>
      </c>
      <c r="R21" s="1">
        <v>581131</v>
      </c>
      <c r="S21" s="4">
        <v>186.98</v>
      </c>
      <c r="T21" s="10">
        <f t="shared" si="3"/>
        <v>0.32457775590972293</v>
      </c>
    </row>
    <row r="22" spans="1:20" ht="21" customHeight="1">
      <c r="A22" s="14" t="s">
        <v>9</v>
      </c>
      <c r="B22" s="16">
        <v>38650</v>
      </c>
      <c r="C22" s="2">
        <v>0.061</v>
      </c>
      <c r="D22" s="1" t="s">
        <v>16</v>
      </c>
      <c r="E22" s="1" t="s">
        <v>11</v>
      </c>
      <c r="F22" s="1">
        <v>561476</v>
      </c>
      <c r="G22" s="4">
        <v>184.47</v>
      </c>
      <c r="H22" s="10">
        <f t="shared" si="1"/>
        <v>0.1393655727218518</v>
      </c>
      <c r="I22" s="2">
        <v>0.048</v>
      </c>
      <c r="J22" s="1" t="s">
        <v>17</v>
      </c>
      <c r="K22" s="1" t="s">
        <v>11</v>
      </c>
      <c r="L22" s="1">
        <v>561451</v>
      </c>
      <c r="M22" s="4">
        <v>186.81</v>
      </c>
      <c r="N22" s="10">
        <f t="shared" si="2"/>
        <v>0.10829104223542636</v>
      </c>
      <c r="O22" s="2">
        <v>0.107</v>
      </c>
      <c r="P22" s="1" t="s">
        <v>10</v>
      </c>
      <c r="Q22" s="1" t="s">
        <v>11</v>
      </c>
      <c r="R22" s="1">
        <v>581136</v>
      </c>
      <c r="S22" s="4">
        <v>187.28</v>
      </c>
      <c r="T22" s="10">
        <f t="shared" si="3"/>
        <v>0.2407929645450662</v>
      </c>
    </row>
    <row r="23" spans="1:20" ht="21" customHeight="1">
      <c r="A23" s="14" t="s">
        <v>9</v>
      </c>
      <c r="B23" s="16">
        <v>38656</v>
      </c>
      <c r="C23" s="2">
        <v>0.088</v>
      </c>
      <c r="D23" s="1" t="s">
        <v>16</v>
      </c>
      <c r="E23" s="1" t="s">
        <v>11</v>
      </c>
      <c r="F23" s="1">
        <v>658861</v>
      </c>
      <c r="G23" s="4">
        <v>184.33</v>
      </c>
      <c r="H23" s="10">
        <f t="shared" si="1"/>
        <v>0.20120467422557367</v>
      </c>
      <c r="I23" s="2">
        <v>0.192</v>
      </c>
      <c r="J23" s="1" t="s">
        <v>17</v>
      </c>
      <c r="K23" s="1" t="s">
        <v>11</v>
      </c>
      <c r="L23" s="1">
        <v>561456</v>
      </c>
      <c r="M23" s="4">
        <v>186.13</v>
      </c>
      <c r="N23" s="10">
        <f t="shared" si="2"/>
        <v>0.4347466738301187</v>
      </c>
      <c r="O23" s="2">
        <v>0.099</v>
      </c>
      <c r="P23" s="1" t="s">
        <v>10</v>
      </c>
      <c r="Q23" s="1" t="s">
        <v>11</v>
      </c>
      <c r="R23" s="1">
        <v>661311</v>
      </c>
      <c r="S23" s="4">
        <v>187.62</v>
      </c>
      <c r="T23" s="10">
        <f t="shared" si="3"/>
        <v>0.2223860185481292</v>
      </c>
    </row>
    <row r="24" spans="1:20" ht="21" customHeight="1">
      <c r="A24" s="14" t="s">
        <v>9</v>
      </c>
      <c r="B24" s="16">
        <v>38662</v>
      </c>
      <c r="C24" s="2">
        <v>0.064</v>
      </c>
      <c r="D24" s="1" t="s">
        <v>16</v>
      </c>
      <c r="E24" s="1" t="s">
        <v>11</v>
      </c>
      <c r="F24" s="1">
        <v>658866</v>
      </c>
      <c r="G24" s="4">
        <v>184.5</v>
      </c>
      <c r="H24" s="10">
        <f t="shared" si="1"/>
        <v>0.14619584173441733</v>
      </c>
      <c r="I24" s="2">
        <v>0.15</v>
      </c>
      <c r="J24" s="1" t="s">
        <v>17</v>
      </c>
      <c r="K24" s="1" t="s">
        <v>11</v>
      </c>
      <c r="L24" s="1">
        <v>658841</v>
      </c>
      <c r="M24" s="4">
        <v>185.66</v>
      </c>
      <c r="N24" s="10">
        <f t="shared" si="2"/>
        <v>0.3405056554992998</v>
      </c>
      <c r="O24" s="2">
        <v>0.117</v>
      </c>
      <c r="P24" s="1" t="s">
        <v>10</v>
      </c>
      <c r="Q24" s="1" t="s">
        <v>11</v>
      </c>
      <c r="R24" s="1">
        <v>661316</v>
      </c>
      <c r="S24" s="4">
        <v>187.69</v>
      </c>
      <c r="T24" s="10">
        <f t="shared" si="3"/>
        <v>0.2627218200223773</v>
      </c>
    </row>
    <row r="25" spans="1:20" ht="21" customHeight="1">
      <c r="A25" s="14" t="s">
        <v>9</v>
      </c>
      <c r="B25" s="16">
        <v>38668</v>
      </c>
      <c r="C25" s="2">
        <v>0.127</v>
      </c>
      <c r="D25" s="1" t="s">
        <v>16</v>
      </c>
      <c r="E25" s="1" t="s">
        <v>11</v>
      </c>
      <c r="F25" s="1">
        <v>658851</v>
      </c>
      <c r="G25" s="4">
        <v>184.55</v>
      </c>
      <c r="H25" s="10">
        <f t="shared" si="1"/>
        <v>0.2900287748577621</v>
      </c>
      <c r="I25" s="2">
        <v>0.143</v>
      </c>
      <c r="J25" s="1" t="s">
        <v>17</v>
      </c>
      <c r="K25" s="1" t="s">
        <v>11</v>
      </c>
      <c r="L25" s="1">
        <v>658846</v>
      </c>
      <c r="M25" s="4">
        <v>186.67</v>
      </c>
      <c r="N25" s="10">
        <f t="shared" si="2"/>
        <v>0.3228590218031821</v>
      </c>
      <c r="O25" s="2">
        <v>0.1</v>
      </c>
      <c r="P25" s="1" t="s">
        <v>10</v>
      </c>
      <c r="Q25" s="1" t="s">
        <v>11</v>
      </c>
      <c r="R25" s="1">
        <v>658891</v>
      </c>
      <c r="S25" s="4">
        <v>187.57</v>
      </c>
      <c r="T25" s="10">
        <f t="shared" si="3"/>
        <v>0.22469222157061366</v>
      </c>
    </row>
    <row r="26" spans="1:20" ht="21" customHeight="1">
      <c r="A26" s="14" t="s">
        <v>9</v>
      </c>
      <c r="B26" s="16">
        <v>38674</v>
      </c>
      <c r="C26" s="2">
        <v>0.126</v>
      </c>
      <c r="D26" s="1" t="s">
        <v>16</v>
      </c>
      <c r="E26" s="1" t="s">
        <v>11</v>
      </c>
      <c r="F26" s="1">
        <v>658856</v>
      </c>
      <c r="G26" s="4">
        <v>184.83</v>
      </c>
      <c r="H26" s="10">
        <f t="shared" si="1"/>
        <v>0.28730917708164255</v>
      </c>
      <c r="I26" s="2">
        <v>0.12</v>
      </c>
      <c r="J26" s="1" t="s">
        <v>17</v>
      </c>
      <c r="K26" s="1" t="s">
        <v>11</v>
      </c>
      <c r="L26" s="1">
        <v>661301</v>
      </c>
      <c r="M26" s="4">
        <v>186.15</v>
      </c>
      <c r="N26" s="10">
        <f t="shared" si="2"/>
        <v>0.2716874778404512</v>
      </c>
      <c r="O26" s="2">
        <v>0.091</v>
      </c>
      <c r="P26" s="1" t="s">
        <v>10</v>
      </c>
      <c r="Q26" s="1" t="s">
        <v>11</v>
      </c>
      <c r="R26" s="1">
        <v>658896</v>
      </c>
      <c r="S26" s="4">
        <v>187.94</v>
      </c>
      <c r="T26" s="10">
        <f t="shared" si="3"/>
        <v>0.20406737895072896</v>
      </c>
    </row>
    <row r="27" spans="1:20" ht="21" customHeight="1">
      <c r="A27" s="14" t="s">
        <v>9</v>
      </c>
      <c r="B27" s="16">
        <v>38680</v>
      </c>
      <c r="C27" s="2">
        <v>0.093</v>
      </c>
      <c r="D27" s="1" t="s">
        <v>16</v>
      </c>
      <c r="E27" s="1" t="s">
        <v>11</v>
      </c>
      <c r="F27" s="1">
        <v>658901</v>
      </c>
      <c r="G27" s="4">
        <v>184.55</v>
      </c>
      <c r="H27" s="10">
        <f t="shared" si="1"/>
        <v>0.2123832760769439</v>
      </c>
      <c r="I27" s="2">
        <v>0.083</v>
      </c>
      <c r="J27" s="1" t="s">
        <v>17</v>
      </c>
      <c r="K27" s="1" t="s">
        <v>11</v>
      </c>
      <c r="L27" s="1">
        <v>661306</v>
      </c>
      <c r="M27" s="4">
        <v>186.69</v>
      </c>
      <c r="N27" s="10">
        <f t="shared" si="2"/>
        <v>0.18737362258289145</v>
      </c>
      <c r="O27" s="2">
        <v>0.077</v>
      </c>
      <c r="P27" s="1" t="s">
        <v>10</v>
      </c>
      <c r="Q27" s="1" t="s">
        <v>11</v>
      </c>
      <c r="R27" s="1">
        <v>559241</v>
      </c>
      <c r="S27" s="4">
        <v>187.8</v>
      </c>
      <c r="T27" s="10">
        <f t="shared" si="3"/>
        <v>0.17280112034078804</v>
      </c>
    </row>
    <row r="28" spans="1:20" ht="21" customHeight="1">
      <c r="A28" s="14" t="s">
        <v>9</v>
      </c>
      <c r="B28" s="16">
        <v>38686</v>
      </c>
      <c r="C28" s="2">
        <v>0.088</v>
      </c>
      <c r="D28" s="1" t="s">
        <v>16</v>
      </c>
      <c r="E28" s="1" t="s">
        <v>11</v>
      </c>
      <c r="F28" s="1">
        <v>658906</v>
      </c>
      <c r="G28" s="4">
        <v>184.58</v>
      </c>
      <c r="H28" s="10">
        <f t="shared" si="1"/>
        <v>0.20093215733015493</v>
      </c>
      <c r="I28" s="2">
        <v>0.15</v>
      </c>
      <c r="J28" s="1" t="s">
        <v>17</v>
      </c>
      <c r="K28" s="1" t="s">
        <v>11</v>
      </c>
      <c r="L28" s="1">
        <v>561491</v>
      </c>
      <c r="M28" s="4">
        <v>186</v>
      </c>
      <c r="N28" s="10">
        <f t="shared" si="2"/>
        <v>0.3398832258064516</v>
      </c>
      <c r="O28" s="2">
        <v>0.061</v>
      </c>
      <c r="P28" s="1" t="s">
        <v>10</v>
      </c>
      <c r="Q28" s="1" t="s">
        <v>11</v>
      </c>
      <c r="R28" s="1">
        <v>559246</v>
      </c>
      <c r="S28" s="4">
        <v>187.42</v>
      </c>
      <c r="T28" s="10">
        <f t="shared" si="3"/>
        <v>0.13717195176608687</v>
      </c>
    </row>
    <row r="29" spans="1:20" ht="21" customHeight="1">
      <c r="A29" s="14" t="s">
        <v>9</v>
      </c>
      <c r="B29" s="16">
        <v>38692</v>
      </c>
      <c r="C29" s="2">
        <v>0.041</v>
      </c>
      <c r="D29" s="1" t="s">
        <v>16</v>
      </c>
      <c r="E29" s="1" t="s">
        <v>11</v>
      </c>
      <c r="F29" s="1">
        <v>731081</v>
      </c>
      <c r="G29" s="4">
        <v>184.61</v>
      </c>
      <c r="H29" s="10">
        <f t="shared" si="1"/>
        <v>0.09360090569308271</v>
      </c>
      <c r="I29" s="2">
        <v>0.054</v>
      </c>
      <c r="J29" s="1" t="s">
        <v>17</v>
      </c>
      <c r="K29" s="1" t="s">
        <v>11</v>
      </c>
      <c r="L29" s="1">
        <v>731021</v>
      </c>
      <c r="M29" s="4">
        <v>186.75</v>
      </c>
      <c r="N29" s="10">
        <f t="shared" si="2"/>
        <v>0.12186656385542168</v>
      </c>
      <c r="O29" s="2">
        <v>0.098</v>
      </c>
      <c r="P29" s="1" t="s">
        <v>10</v>
      </c>
      <c r="Q29" s="1" t="s">
        <v>11</v>
      </c>
      <c r="R29" s="1">
        <v>561461</v>
      </c>
      <c r="S29" s="4">
        <v>188</v>
      </c>
      <c r="T29" s="10">
        <f t="shared" si="3"/>
        <v>0.21969473191489364</v>
      </c>
    </row>
    <row r="30" spans="1:20" ht="21" customHeight="1">
      <c r="A30" s="14" t="s">
        <v>9</v>
      </c>
      <c r="B30" s="16">
        <v>38698</v>
      </c>
      <c r="C30" s="2">
        <v>0.077</v>
      </c>
      <c r="D30" s="1" t="s">
        <v>16</v>
      </c>
      <c r="E30" s="1" t="s">
        <v>11</v>
      </c>
      <c r="F30" s="1">
        <v>731086</v>
      </c>
      <c r="G30" s="4">
        <v>184.49</v>
      </c>
      <c r="H30" s="10">
        <f t="shared" si="1"/>
        <v>0.17590140603826765</v>
      </c>
      <c r="I30" s="2">
        <v>0.072</v>
      </c>
      <c r="J30" s="1" t="s">
        <v>17</v>
      </c>
      <c r="K30" s="1" t="s">
        <v>11</v>
      </c>
      <c r="L30" s="1">
        <v>731026</v>
      </c>
      <c r="M30" s="4">
        <v>186.41</v>
      </c>
      <c r="N30" s="10">
        <f t="shared" si="2"/>
        <v>0.16278512096990502</v>
      </c>
      <c r="O30" s="2">
        <v>0.097</v>
      </c>
      <c r="P30" s="1" t="s">
        <v>10</v>
      </c>
      <c r="Q30" s="1" t="s">
        <v>11</v>
      </c>
      <c r="R30" s="1">
        <v>561466</v>
      </c>
      <c r="S30" s="4">
        <v>187.52</v>
      </c>
      <c r="T30" s="10">
        <f t="shared" si="3"/>
        <v>0.21800956911262795</v>
      </c>
    </row>
    <row r="31" spans="1:20" ht="21" customHeight="1">
      <c r="A31" s="14" t="s">
        <v>9</v>
      </c>
      <c r="B31" s="16">
        <v>38704</v>
      </c>
      <c r="C31" s="2">
        <v>0.105</v>
      </c>
      <c r="D31" s="1" t="s">
        <v>16</v>
      </c>
      <c r="E31" s="1" t="s">
        <v>11</v>
      </c>
      <c r="F31" s="1">
        <v>728951</v>
      </c>
      <c r="G31" s="4">
        <v>184.86</v>
      </c>
      <c r="H31" s="10">
        <f t="shared" si="1"/>
        <v>0.23938545926647187</v>
      </c>
      <c r="I31" s="2">
        <v>0.121</v>
      </c>
      <c r="J31" s="1" t="s">
        <v>17</v>
      </c>
      <c r="K31" s="1" t="s">
        <v>11</v>
      </c>
      <c r="L31" s="1">
        <v>731591</v>
      </c>
      <c r="M31" s="4">
        <v>186.4</v>
      </c>
      <c r="N31" s="10">
        <f t="shared" si="2"/>
        <v>0.2735841158798283</v>
      </c>
      <c r="O31" s="2">
        <v>0.056</v>
      </c>
      <c r="P31" s="1" t="s">
        <v>10</v>
      </c>
      <c r="Q31" s="1" t="s">
        <v>11</v>
      </c>
      <c r="R31" s="1">
        <v>731061</v>
      </c>
      <c r="S31" s="4">
        <v>187.69</v>
      </c>
      <c r="T31" s="10">
        <f t="shared" si="3"/>
        <v>0.1257471959081464</v>
      </c>
    </row>
    <row r="32" spans="1:20" ht="21" customHeight="1">
      <c r="A32" s="14" t="s">
        <v>9</v>
      </c>
      <c r="B32" s="16">
        <v>38710</v>
      </c>
      <c r="C32" s="2">
        <v>0.129</v>
      </c>
      <c r="D32" s="1" t="s">
        <v>16</v>
      </c>
      <c r="E32" s="1" t="s">
        <v>11</v>
      </c>
      <c r="F32" s="1">
        <v>728956</v>
      </c>
      <c r="G32" s="4">
        <v>184.46</v>
      </c>
      <c r="H32" s="10">
        <f t="shared" si="1"/>
        <v>0.2947398937439011</v>
      </c>
      <c r="I32" s="2">
        <v>0.141</v>
      </c>
      <c r="J32" s="1" t="s">
        <v>17</v>
      </c>
      <c r="K32" s="1" t="s">
        <v>11</v>
      </c>
      <c r="L32" s="1">
        <v>731596</v>
      </c>
      <c r="M32" s="4">
        <v>186.46</v>
      </c>
      <c r="N32" s="10">
        <f t="shared" si="2"/>
        <v>0.3187020444063069</v>
      </c>
      <c r="O32" s="2">
        <v>0.077</v>
      </c>
      <c r="P32" s="1" t="s">
        <v>10</v>
      </c>
      <c r="Q32" s="1" t="s">
        <v>11</v>
      </c>
      <c r="R32" s="1">
        <v>731066</v>
      </c>
      <c r="S32" s="4">
        <v>187.73</v>
      </c>
      <c r="T32" s="10">
        <f t="shared" si="3"/>
        <v>0.1728655537207692</v>
      </c>
    </row>
    <row r="33" spans="1:20" ht="21" customHeight="1">
      <c r="A33" s="14" t="s">
        <v>9</v>
      </c>
      <c r="B33" s="16">
        <v>38716</v>
      </c>
      <c r="C33" s="2">
        <v>0.089</v>
      </c>
      <c r="D33" s="1" t="s">
        <v>16</v>
      </c>
      <c r="E33" s="1" t="s">
        <v>11</v>
      </c>
      <c r="F33" s="1">
        <v>559261</v>
      </c>
      <c r="G33" s="4">
        <v>184.71</v>
      </c>
      <c r="H33" s="10">
        <f t="shared" si="1"/>
        <v>0.20307245303448648</v>
      </c>
      <c r="I33" s="2">
        <v>0.12</v>
      </c>
      <c r="J33" s="1" t="s">
        <v>17</v>
      </c>
      <c r="K33" s="1" t="s">
        <v>11</v>
      </c>
      <c r="L33" s="1">
        <v>728721</v>
      </c>
      <c r="M33" s="4">
        <v>186.69</v>
      </c>
      <c r="N33" s="10">
        <f t="shared" si="2"/>
        <v>0.2709016230114093</v>
      </c>
      <c r="O33" s="2">
        <v>0.097</v>
      </c>
      <c r="P33" s="1" t="s">
        <v>10</v>
      </c>
      <c r="Q33" s="1" t="s">
        <v>11</v>
      </c>
      <c r="R33" s="1">
        <v>559251</v>
      </c>
      <c r="S33" s="4">
        <v>187.71</v>
      </c>
      <c r="T33" s="10">
        <f t="shared" si="3"/>
        <v>0.21778889989878</v>
      </c>
    </row>
    <row r="34" spans="1:20" ht="21" customHeight="1">
      <c r="A34" s="14" t="s">
        <v>9</v>
      </c>
      <c r="B34" s="16">
        <v>38722</v>
      </c>
      <c r="C34" s="2">
        <v>0.073</v>
      </c>
      <c r="D34" s="1" t="s">
        <v>16</v>
      </c>
      <c r="E34" s="1" t="s">
        <v>11</v>
      </c>
      <c r="F34" s="1">
        <v>559266</v>
      </c>
      <c r="G34" s="4">
        <v>184.77</v>
      </c>
      <c r="H34" s="10">
        <f t="shared" si="1"/>
        <v>0.16651095740650537</v>
      </c>
      <c r="I34" s="2">
        <v>0.1</v>
      </c>
      <c r="J34" s="1" t="s">
        <v>17</v>
      </c>
      <c r="K34" s="1" t="s">
        <v>11</v>
      </c>
      <c r="L34" s="1">
        <v>728726</v>
      </c>
      <c r="M34" s="4">
        <v>186.61</v>
      </c>
      <c r="N34" s="10">
        <f t="shared" si="2"/>
        <v>0.22584813246878516</v>
      </c>
      <c r="O34" s="2">
        <v>0.075</v>
      </c>
      <c r="P34" s="1" t="s">
        <v>10</v>
      </c>
      <c r="Q34" s="1" t="s">
        <v>11</v>
      </c>
      <c r="R34" s="1">
        <v>559256</v>
      </c>
      <c r="S34" s="4">
        <v>187.28</v>
      </c>
      <c r="T34" s="10">
        <f t="shared" si="3"/>
        <v>0.16878011533532677</v>
      </c>
    </row>
    <row r="35" spans="1:20" ht="21" customHeight="1">
      <c r="A35" s="14" t="s">
        <v>9</v>
      </c>
      <c r="B35" s="16">
        <v>38728</v>
      </c>
      <c r="C35" s="2" t="s">
        <v>12</v>
      </c>
      <c r="D35" s="1" t="s">
        <v>16</v>
      </c>
      <c r="E35" s="1" t="s">
        <v>11</v>
      </c>
      <c r="F35" s="1">
        <v>710381</v>
      </c>
      <c r="G35" s="4">
        <v>184.36</v>
      </c>
      <c r="H35" s="10"/>
      <c r="I35" s="2" t="s">
        <v>12</v>
      </c>
      <c r="J35" s="1" t="s">
        <v>17</v>
      </c>
      <c r="K35" s="1" t="s">
        <v>11</v>
      </c>
      <c r="L35" s="1">
        <v>710461</v>
      </c>
      <c r="M35" s="4">
        <v>186.18</v>
      </c>
      <c r="N35" s="10"/>
      <c r="O35" s="2" t="s">
        <v>12</v>
      </c>
      <c r="P35" s="1" t="s">
        <v>10</v>
      </c>
      <c r="Q35" s="1" t="s">
        <v>11</v>
      </c>
      <c r="R35" s="1">
        <v>557891</v>
      </c>
      <c r="S35" s="4">
        <v>187.87</v>
      </c>
      <c r="T35" s="10"/>
    </row>
    <row r="36" spans="1:20" ht="21" customHeight="1">
      <c r="A36" s="14" t="s">
        <v>9</v>
      </c>
      <c r="B36" s="16">
        <v>38734</v>
      </c>
      <c r="C36" s="2">
        <v>0.081</v>
      </c>
      <c r="D36" s="1" t="s">
        <v>16</v>
      </c>
      <c r="E36" s="1" t="s">
        <v>11</v>
      </c>
      <c r="F36" s="1">
        <v>710386</v>
      </c>
      <c r="G36" s="4">
        <v>184.59</v>
      </c>
      <c r="H36" s="10">
        <f>(C36/G36)*421.4552</f>
        <v>0.18493889809848854</v>
      </c>
      <c r="I36" s="2">
        <v>0.084</v>
      </c>
      <c r="J36" s="1" t="s">
        <v>17</v>
      </c>
      <c r="K36" s="1" t="s">
        <v>11</v>
      </c>
      <c r="L36" s="1">
        <v>710466</v>
      </c>
      <c r="M36" s="4">
        <v>186.45</v>
      </c>
      <c r="N36" s="10">
        <f>(I36/M36)*421.4552</f>
        <v>0.18987523089300082</v>
      </c>
      <c r="O36" s="2">
        <v>0.082</v>
      </c>
      <c r="P36" s="1" t="s">
        <v>10</v>
      </c>
      <c r="Q36" s="1" t="s">
        <v>11</v>
      </c>
      <c r="R36" s="1">
        <v>557896</v>
      </c>
      <c r="S36" s="4">
        <v>187.94</v>
      </c>
      <c r="T36" s="10">
        <f>(O36/S36)*421.4552</f>
        <v>0.18388489092263488</v>
      </c>
    </row>
    <row r="37" spans="1:20" ht="21" customHeight="1">
      <c r="A37" s="14" t="s">
        <v>9</v>
      </c>
      <c r="B37" s="16">
        <v>38740</v>
      </c>
      <c r="C37" s="2">
        <v>0.044</v>
      </c>
      <c r="D37" s="1" t="s">
        <v>16</v>
      </c>
      <c r="E37" s="1" t="s">
        <v>11</v>
      </c>
      <c r="F37" s="1">
        <v>710521</v>
      </c>
      <c r="G37" s="4">
        <v>184.76</v>
      </c>
      <c r="H37" s="10">
        <f>(C37/G37)*421.4552</f>
        <v>0.10036820090928772</v>
      </c>
      <c r="I37" s="2">
        <v>0.053</v>
      </c>
      <c r="J37" s="1" t="s">
        <v>17</v>
      </c>
      <c r="K37" s="1" t="s">
        <v>11</v>
      </c>
      <c r="L37" s="1">
        <v>557871</v>
      </c>
      <c r="M37" s="4">
        <v>186.28</v>
      </c>
      <c r="N37" s="10">
        <f>(I37/M37)*421.4552</f>
        <v>0.119911561090831</v>
      </c>
      <c r="O37" s="2">
        <v>0.066</v>
      </c>
      <c r="P37" s="1" t="s">
        <v>10</v>
      </c>
      <c r="Q37" s="1" t="s">
        <v>11</v>
      </c>
      <c r="R37" s="1">
        <v>710501</v>
      </c>
      <c r="S37" s="4">
        <v>187.32</v>
      </c>
      <c r="T37" s="10">
        <f>(O37/S37)*421.4552</f>
        <v>0.14849478539397823</v>
      </c>
    </row>
    <row r="38" spans="1:20" ht="21" customHeight="1">
      <c r="A38" s="14" t="s">
        <v>9</v>
      </c>
      <c r="B38" s="16">
        <v>38746</v>
      </c>
      <c r="C38" s="2">
        <v>0.077</v>
      </c>
      <c r="D38" s="1" t="s">
        <v>16</v>
      </c>
      <c r="E38" s="1" t="s">
        <v>11</v>
      </c>
      <c r="F38" s="1">
        <v>710526</v>
      </c>
      <c r="G38" s="4">
        <v>184.19</v>
      </c>
      <c r="H38" s="10">
        <f>(C38/G38)*421.4552</f>
        <v>0.17618790596666487</v>
      </c>
      <c r="I38" s="2">
        <v>0.08</v>
      </c>
      <c r="J38" s="1" t="s">
        <v>17</v>
      </c>
      <c r="K38" s="1" t="s">
        <v>11</v>
      </c>
      <c r="L38" s="1">
        <v>557876</v>
      </c>
      <c r="M38" s="4">
        <v>186.12</v>
      </c>
      <c r="N38" s="10">
        <f>(I38/M38)*421.4552</f>
        <v>0.18115418009886095</v>
      </c>
      <c r="O38" s="2">
        <v>0.077</v>
      </c>
      <c r="P38" s="1" t="s">
        <v>10</v>
      </c>
      <c r="Q38" s="1" t="s">
        <v>11</v>
      </c>
      <c r="R38" s="1">
        <v>710506</v>
      </c>
      <c r="S38" s="4">
        <v>187.52</v>
      </c>
      <c r="T38" s="10">
        <f>(O38/S38)*421.4552</f>
        <v>0.17305914249146756</v>
      </c>
    </row>
    <row r="39" spans="1:20" ht="21" customHeight="1">
      <c r="A39" s="28"/>
      <c r="H39" s="23"/>
      <c r="N39" s="23"/>
      <c r="T39" s="11"/>
    </row>
    <row r="40" spans="1:20" ht="21" customHeight="1">
      <c r="A40" s="28"/>
      <c r="E40" s="29" t="s">
        <v>20</v>
      </c>
      <c r="F40" s="29"/>
      <c r="G40" s="29"/>
      <c r="H40" s="17">
        <f>MIN(H4:H38)</f>
        <v>0.09148148469719991</v>
      </c>
      <c r="N40" s="17">
        <f>MIN(N4:N38)</f>
        <v>0.1063766414263466</v>
      </c>
      <c r="T40" s="17">
        <f>MIN(T4:T38)</f>
        <v>0.09446138214419127</v>
      </c>
    </row>
    <row r="41" spans="5:20" ht="21" customHeight="1">
      <c r="E41" s="29" t="s">
        <v>21</v>
      </c>
      <c r="F41" s="29"/>
      <c r="G41" s="29"/>
      <c r="H41" s="17">
        <f>MAX(H4:H38)</f>
        <v>0.7657834354829961</v>
      </c>
      <c r="N41" s="17">
        <f>MAX(N4:N38)</f>
        <v>0.5514706456302837</v>
      </c>
      <c r="T41" s="17">
        <f>MAX(T4:T38)</f>
        <v>0.598862623931624</v>
      </c>
    </row>
    <row r="42" spans="5:20" ht="21" customHeight="1">
      <c r="E42" s="29" t="s">
        <v>22</v>
      </c>
      <c r="F42" s="29"/>
      <c r="G42" s="29"/>
      <c r="H42" s="17">
        <f>MEDIAN(H4:H38)</f>
        <v>0.20213856363003008</v>
      </c>
      <c r="N42" s="17">
        <f>MEDIAN(N4:N38)</f>
        <v>0.2709016230114093</v>
      </c>
      <c r="T42" s="17">
        <f>MEDIAN(T4:T38)</f>
        <v>0.21800956911262795</v>
      </c>
    </row>
    <row r="43" spans="5:20" ht="21" customHeight="1">
      <c r="E43" s="29" t="s">
        <v>23</v>
      </c>
      <c r="F43" s="29"/>
      <c r="G43" s="29"/>
      <c r="H43" s="17">
        <f>AVERAGE(H4:H38)</f>
        <v>0.23976968429941609</v>
      </c>
      <c r="N43" s="17">
        <f>AVERAGE(N4:N38)</f>
        <v>0.25966105660340255</v>
      </c>
      <c r="T43" s="17">
        <f>AVERAGE(T4:T38)</f>
        <v>0.23824911465846285</v>
      </c>
    </row>
    <row r="44" spans="5:20" ht="21" customHeight="1">
      <c r="E44" s="30" t="s">
        <v>29</v>
      </c>
      <c r="F44" s="29"/>
      <c r="G44" s="29"/>
      <c r="H44" s="17">
        <f>STDEV(H4:H38)</f>
        <v>0.13626376062118967</v>
      </c>
      <c r="N44" s="17">
        <f>STDEV(N4:N38)</f>
        <v>0.10050728167202687</v>
      </c>
      <c r="T44" s="17">
        <f>STDEV(T4:T38)</f>
        <v>0.11472092155845179</v>
      </c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mergeCells count="9">
    <mergeCell ref="E44:G44"/>
    <mergeCell ref="E40:G40"/>
    <mergeCell ref="E41:G41"/>
    <mergeCell ref="E42:G42"/>
    <mergeCell ref="E43:G43"/>
    <mergeCell ref="A1:T1"/>
    <mergeCell ref="C2:H2"/>
    <mergeCell ref="I2:N2"/>
    <mergeCell ref="O2:T2"/>
  </mergeCells>
  <conditionalFormatting sqref="T3:T38 N3:N38 H3:H38">
    <cfRule type="cellIs" priority="1" dxfId="0" operator="equal" stopIfTrue="1">
      <formula>"""#VALUE!"""</formula>
    </cfRule>
  </conditionalFormatting>
  <conditionalFormatting sqref="O3:O38 I3:I38 C3:C38">
    <cfRule type="cellIs" priority="2" dxfId="1" operator="equal" stopIfTrue="1">
      <formula>"&lt;0.075"</formula>
    </cfRule>
    <cfRule type="cellIs" priority="3" dxfId="2" operator="equal" stopIfTrue="1">
      <formula>"&lt;0.150"</formula>
    </cfRule>
  </conditionalFormatting>
  <printOptions horizontalCentered="1"/>
  <pageMargins left="0.5" right="0.5" top="0.75" bottom="0.25" header="0" footer="0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2006-03-20T18:26:55Z</cp:lastPrinted>
  <dcterms:created xsi:type="dcterms:W3CDTF">2005-09-07T18:45:12Z</dcterms:created>
  <dcterms:modified xsi:type="dcterms:W3CDTF">2006-03-21T12:38:19Z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145324618</vt:i4>
  </property>
  <property fmtid="{D5CDD505-2E9C-101B-9397-08002B2CF9AE}" pid="4" name="_EmailSubje">
    <vt:lpwstr>Winchester Draft Data Reports</vt:lpwstr>
  </property>
  <property fmtid="{D5CDD505-2E9C-101B-9397-08002B2CF9AE}" pid="5" name="_AuthorEma">
    <vt:lpwstr>jddinh@deq.virginia.gov</vt:lpwstr>
  </property>
  <property fmtid="{D5CDD505-2E9C-101B-9397-08002B2CF9AE}" pid="6" name="_AuthorEmailDisplayNa">
    <vt:lpwstr>Dinh,James</vt:lpwstr>
  </property>
</Properties>
</file>